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200.19.96.5\cont\REGISTRO DE PREÇOS\CONTROLE SALDOS ATAS SRP\"/>
    </mc:Choice>
  </mc:AlternateContent>
  <bookViews>
    <workbookView xWindow="0" yWindow="0" windowWidth="19200" windowHeight="11190"/>
  </bookViews>
  <sheets>
    <sheet name="Anexo I ARP 465-2019" sheetId="9" r:id="rId1"/>
  </sheets>
  <definedNames>
    <definedName name="_xlnm._FilterDatabase" localSheetId="0" hidden="1">'Anexo I ARP 465-2019'!$A$2:$M$74</definedName>
    <definedName name="_xlnm.Print_Titles" localSheetId="0">'Anexo I ARP 465-2019'!$A:$K,'Anexo I ARP 465-2019'!$2:$2</definedName>
  </definedNames>
  <calcPr calcId="162913"/>
</workbook>
</file>

<file path=xl/calcChain.xml><?xml version="1.0" encoding="utf-8"?>
<calcChain xmlns="http://schemas.openxmlformats.org/spreadsheetml/2006/main">
  <c r="N4" i="9" l="1"/>
  <c r="O4" i="9" s="1"/>
  <c r="N5" i="9"/>
  <c r="O5" i="9" s="1"/>
  <c r="N6" i="9"/>
  <c r="O6" i="9" s="1"/>
  <c r="N7" i="9"/>
  <c r="O7" i="9" s="1"/>
  <c r="N8" i="9"/>
  <c r="O8" i="9" s="1"/>
  <c r="N9" i="9"/>
  <c r="O9" i="9" s="1"/>
  <c r="N10" i="9"/>
  <c r="O10" i="9" s="1"/>
  <c r="N11" i="9"/>
  <c r="O11" i="9" s="1"/>
  <c r="N12" i="9"/>
  <c r="O12" i="9" s="1"/>
  <c r="N13" i="9"/>
  <c r="O13" i="9" s="1"/>
  <c r="N14" i="9"/>
  <c r="O14" i="9" s="1"/>
  <c r="N15" i="9"/>
  <c r="O15" i="9" s="1"/>
  <c r="N16" i="9"/>
  <c r="O16" i="9" s="1"/>
  <c r="N17" i="9"/>
  <c r="O17" i="9" s="1"/>
  <c r="N18" i="9"/>
  <c r="O18" i="9" s="1"/>
  <c r="N19" i="9"/>
  <c r="O19" i="9" s="1"/>
  <c r="N20" i="9"/>
  <c r="O20" i="9" s="1"/>
  <c r="N21" i="9"/>
  <c r="O21" i="9" s="1"/>
  <c r="N22" i="9"/>
  <c r="O22" i="9" s="1"/>
  <c r="N23" i="9"/>
  <c r="O23" i="9" s="1"/>
  <c r="N24" i="9"/>
  <c r="O24" i="9" s="1"/>
  <c r="N25" i="9"/>
  <c r="O25" i="9" s="1"/>
  <c r="N26" i="9"/>
  <c r="O26" i="9" s="1"/>
  <c r="N27" i="9"/>
  <c r="O27" i="9" s="1"/>
  <c r="N28" i="9"/>
  <c r="O28" i="9" s="1"/>
  <c r="N29" i="9"/>
  <c r="O29" i="9" s="1"/>
  <c r="N30" i="9"/>
  <c r="O30" i="9" s="1"/>
  <c r="N31" i="9"/>
  <c r="O31" i="9" s="1"/>
  <c r="N32" i="9"/>
  <c r="O32" i="9" s="1"/>
  <c r="N33" i="9"/>
  <c r="O33" i="9" s="1"/>
  <c r="N34" i="9"/>
  <c r="O34" i="9" s="1"/>
  <c r="N35" i="9"/>
  <c r="O35" i="9" s="1"/>
  <c r="N36" i="9"/>
  <c r="O36" i="9" s="1"/>
  <c r="N37" i="9"/>
  <c r="O37" i="9" s="1"/>
  <c r="N38" i="9"/>
  <c r="O38" i="9" s="1"/>
  <c r="N39" i="9"/>
  <c r="O39" i="9" s="1"/>
  <c r="N40" i="9"/>
  <c r="O40" i="9" s="1"/>
  <c r="N41" i="9"/>
  <c r="O41" i="9" s="1"/>
  <c r="N42" i="9"/>
  <c r="O42" i="9" s="1"/>
  <c r="N43" i="9"/>
  <c r="O43" i="9" s="1"/>
  <c r="N44" i="9"/>
  <c r="O44" i="9" s="1"/>
  <c r="N45" i="9"/>
  <c r="O45" i="9" s="1"/>
  <c r="N46" i="9"/>
  <c r="O46" i="9" s="1"/>
  <c r="N47" i="9"/>
  <c r="O47" i="9" s="1"/>
  <c r="N48" i="9"/>
  <c r="O48" i="9" s="1"/>
  <c r="N49" i="9"/>
  <c r="O49" i="9" s="1"/>
  <c r="N50" i="9"/>
  <c r="O50" i="9" s="1"/>
  <c r="N51" i="9"/>
  <c r="O51" i="9" s="1"/>
  <c r="N52" i="9"/>
  <c r="O52" i="9" s="1"/>
  <c r="N53" i="9"/>
  <c r="O53" i="9" s="1"/>
  <c r="N54" i="9"/>
  <c r="O54" i="9" s="1"/>
  <c r="N55" i="9"/>
  <c r="O55" i="9" s="1"/>
  <c r="N56" i="9"/>
  <c r="O56" i="9" s="1"/>
  <c r="N57" i="9"/>
  <c r="O57" i="9" s="1"/>
  <c r="N58" i="9"/>
  <c r="O58" i="9" s="1"/>
  <c r="N59" i="9"/>
  <c r="O59" i="9" s="1"/>
  <c r="N60" i="9"/>
  <c r="O60" i="9" s="1"/>
  <c r="N61" i="9"/>
  <c r="O61" i="9" s="1"/>
  <c r="N62" i="9"/>
  <c r="O62" i="9" s="1"/>
  <c r="N63" i="9"/>
  <c r="O63" i="9" s="1"/>
  <c r="N64" i="9"/>
  <c r="O64" i="9" s="1"/>
  <c r="N65" i="9"/>
  <c r="O65" i="9" s="1"/>
  <c r="N66" i="9"/>
  <c r="O66" i="9" s="1"/>
  <c r="N67" i="9"/>
  <c r="O67" i="9" s="1"/>
  <c r="N68" i="9"/>
  <c r="O68" i="9" s="1"/>
  <c r="N69" i="9"/>
  <c r="O69" i="9" s="1"/>
  <c r="N70" i="9"/>
  <c r="O70" i="9" s="1"/>
  <c r="N71" i="9"/>
  <c r="O71" i="9" s="1"/>
  <c r="N72" i="9"/>
  <c r="O72" i="9" s="1"/>
  <c r="N3" i="9"/>
  <c r="O3" i="9" s="1"/>
  <c r="M71" i="9" l="1"/>
  <c r="M70" i="9"/>
  <c r="M69" i="9"/>
  <c r="M68" i="9"/>
  <c r="M67" i="9"/>
  <c r="M66" i="9"/>
  <c r="M65" i="9"/>
  <c r="M64" i="9"/>
  <c r="M63" i="9"/>
  <c r="M62" i="9"/>
  <c r="M60" i="9"/>
  <c r="M59" i="9"/>
  <c r="M58" i="9"/>
  <c r="M57" i="9"/>
  <c r="M56" i="9"/>
  <c r="M55" i="9"/>
  <c r="M54" i="9"/>
  <c r="M52" i="9"/>
  <c r="M53" i="9" s="1"/>
  <c r="M51" i="9"/>
  <c r="M48" i="9"/>
  <c r="M49" i="9" s="1"/>
  <c r="M46" i="9"/>
  <c r="M47" i="9" s="1"/>
  <c r="M44" i="9"/>
  <c r="M43" i="9"/>
  <c r="M42" i="9"/>
  <c r="M41" i="9"/>
  <c r="M40" i="9"/>
  <c r="M39" i="9"/>
  <c r="M38" i="9"/>
  <c r="M37" i="9"/>
  <c r="M36" i="9"/>
  <c r="M35" i="9"/>
  <c r="M33" i="9"/>
  <c r="M32" i="9"/>
  <c r="M31" i="9"/>
  <c r="M30" i="9"/>
  <c r="M28" i="9"/>
  <c r="M27" i="9"/>
  <c r="M26" i="9"/>
  <c r="M25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M8" i="9"/>
  <c r="M7" i="9"/>
  <c r="M6" i="9"/>
  <c r="M4" i="9"/>
  <c r="M3" i="9"/>
  <c r="M5" i="9" l="1"/>
  <c r="M61" i="9"/>
  <c r="M34" i="9"/>
  <c r="M45" i="9"/>
  <c r="M72" i="9"/>
</calcChain>
</file>

<file path=xl/sharedStrings.xml><?xml version="1.0" encoding="utf-8"?>
<sst xmlns="http://schemas.openxmlformats.org/spreadsheetml/2006/main" count="398" uniqueCount="199">
  <si>
    <t>PEÇA</t>
  </si>
  <si>
    <t>Par</t>
  </si>
  <si>
    <t>Unidade</t>
  </si>
  <si>
    <t>Óculos de segurança para proteção dos olhos contra impactos de partículas volantes;</t>
  </si>
  <si>
    <t>Óculos de segurança para proteção dos olhos contra radiação ultravioleta;</t>
  </si>
  <si>
    <t>Óculos de segurança para proteção dos olhos contra respingos de produtos químicos;</t>
  </si>
  <si>
    <t>Protetor auditivo de inserção para proteção do sistema auditivo contra níveis de pressão sonora;</t>
  </si>
  <si>
    <t>Protetor facial de segurança para proteção da face contra impactos de partículas volantes;</t>
  </si>
  <si>
    <t>Protetor facial de segurança para proteção da face contra respingos de produtos químicos;</t>
  </si>
  <si>
    <t>Óculos de proteção e segurança tipo ampla visão;</t>
  </si>
  <si>
    <t>Meia de segurança para proteção dos pés contra baixas temperaturas;</t>
  </si>
  <si>
    <t>Máscara descartável dupla com clips nasal e elástico;</t>
  </si>
  <si>
    <t>UNIDADE</t>
  </si>
  <si>
    <t>Quadro de distribuição elétrica de sobrepor em PVC anti-chama, cor branco, porta fume, com barramento de terra/neutro, compatível com disjuntores DIN ou Bolt-on, capacidade em números de módulos: 08 DIN</t>
  </si>
  <si>
    <t xml:space="preserve">Calha chanfrada em perfil comercial para duas lâmpadas fluorescentes (40W), cor branca </t>
  </si>
  <si>
    <t>Poste de concreto duplo T 9,00m/150daN</t>
  </si>
  <si>
    <t>Bota de borracha (PVC) cano longo com amarra, impermeável, solado antiderrapante, interior malha de poliéster.</t>
  </si>
  <si>
    <t>Capacete de segurança para proteção contra impactos de objetos sobre o crânio, injetado em polietileno de alta densidade, com carneira ajustável em tecido absorvente de suor, jugular ajustável, cor branco.</t>
  </si>
  <si>
    <t>LUVA TRICOTADA DE ALGODÃO 4 FIOS com pigmento em PVC na região palmar e face palmar dos dedos</t>
  </si>
  <si>
    <t>Luva em algodão 35cm, recoberta em PVC, palma aspera e punho reto</t>
  </si>
  <si>
    <t>Boné com proteção UV para pescoço</t>
  </si>
  <si>
    <t>Óculos de seguranca contra impactos com lente incolor, com protecao uva e uvb</t>
  </si>
  <si>
    <t>Óculos de seguranca contra impactos com escura, com protecao uva e uvb</t>
  </si>
  <si>
    <t>Protetor solar FPS 60, embalagem 2 litros</t>
  </si>
  <si>
    <t>Repelente de insetos spray 100ml, duração mínima 06 horas, hipoalergênico</t>
  </si>
  <si>
    <t>PAR</t>
  </si>
  <si>
    <t>Capacete de segurança para proteção contra impactos de objetos sobre o crânio na cor branca.</t>
  </si>
  <si>
    <t>unidade</t>
  </si>
  <si>
    <t>Capuz de segurança para proteção do crânio e pescoço contra riscos de origem térmica; Capuz confeccionado em nylon ou brim ou algodão ou lã. Para uso em câmeras frias.</t>
  </si>
  <si>
    <t>Equipamento de proteção respiratória (EPR): purificador de ar com peça semifacial filtrante (PFF2) sem válvula de exalação.</t>
  </si>
  <si>
    <t>Manga de segurança para proteção do braço e do antebraço contra umidade proveniente de operações com uso de água; Em polietileno grosso ou vinil.</t>
  </si>
  <si>
    <t>Abridor de lata em aço inox</t>
  </si>
  <si>
    <t xml:space="preserve">Bandeja de polietileno, plástico para transporte de vidrarias de laboratório, medidas 20 x 30 x 6 cm. </t>
  </si>
  <si>
    <t>Bandeja em polipropileno 12,5L</t>
  </si>
  <si>
    <t>Copo medidor graduado 500 mL, de plástico</t>
  </si>
  <si>
    <t>Cortador e picador de legumes, frutas e batata palito, corta em formato de cubos e de palitos, em alumínio fundido, macho em polipropileno e faca em aço inox com moldura em polipropileno, pintura epoxi eletrostática, tudo em aço 1/2o zincado e mola.</t>
  </si>
  <si>
    <t>Descascador de legumes com lâminas em aço inox. Estrutura em ABS. Cabo revestido em silicone. Dimensões Produto (Compr. X Larg. X Alt.): 155x90x30 mm.</t>
  </si>
  <si>
    <t>Faca para pão 7 polegadas com lâmina em aço inoxidável</t>
  </si>
  <si>
    <t>Faqueiro aço inox 36 peças</t>
  </si>
  <si>
    <t>Jarra medidora de vidro de 250 mL.</t>
  </si>
  <si>
    <t>kit</t>
  </si>
  <si>
    <t xml:space="preserve">Kit de colheres medidoras de plástico de 1 a 15 mL </t>
  </si>
  <si>
    <t>kit de xícara medidora de plástico de 1, 1/2 e 1/4 de xícara</t>
  </si>
  <si>
    <t>Lixeira multiuso, plástico, 33 litros com tampa</t>
  </si>
  <si>
    <t xml:space="preserve">Pincel simples, cerdas brancas, pequeno. </t>
  </si>
  <si>
    <t>Pratos rasos de vidro, 23 cm de diâmetro</t>
  </si>
  <si>
    <t>Tábuas de corte de vidro, medida aproximada de 0,4x30x20cm</t>
  </si>
  <si>
    <t>Talheres em aço inox (cabo inclusive): Conjunto 24 peças: com 6 facas, 6 garfos, 6 colheres de sopa e 6 colheres de sobremesa</t>
  </si>
  <si>
    <t>jogo</t>
  </si>
  <si>
    <t xml:space="preserve">Termômetro culinário tipo espeto digital </t>
  </si>
  <si>
    <t>Alarme audiovisual sem fio (wirekess) para sanitário acessivel 220V. Em conformidade com a NBR 9050</t>
  </si>
  <si>
    <t>obras</t>
  </si>
  <si>
    <t>Georgia</t>
  </si>
  <si>
    <t>Andreia</t>
  </si>
  <si>
    <t>Elisandra</t>
  </si>
  <si>
    <t>Lenita</t>
  </si>
  <si>
    <t>Quantidade</t>
  </si>
  <si>
    <t>Unidade de medida</t>
  </si>
  <si>
    <t>Especificação</t>
  </si>
  <si>
    <t>Item</t>
  </si>
  <si>
    <t>Lote</t>
  </si>
  <si>
    <t>VALOR TOTAL LOTE 2</t>
  </si>
  <si>
    <t>VALOR TOTAL LOTE 3</t>
  </si>
  <si>
    <t>VALOR TOTAL LOTE 5</t>
  </si>
  <si>
    <t>VALOR TOTAL LOTE 7</t>
  </si>
  <si>
    <t>VALOR TOTAL LOTE 10</t>
  </si>
  <si>
    <t>VALOR TOTAL LOTE 11</t>
  </si>
  <si>
    <t>VALOR TOTAL LOTE 12</t>
  </si>
  <si>
    <t>VALOR TOTAL LOTE 15</t>
  </si>
  <si>
    <t>LOTE 2</t>
  </si>
  <si>
    <t>LOTE 3</t>
  </si>
  <si>
    <t>LOTE 5</t>
  </si>
  <si>
    <t>LOTE 7</t>
  </si>
  <si>
    <t>LOTE 10</t>
  </si>
  <si>
    <t>LOTE 11</t>
  </si>
  <si>
    <t>LOTE 13</t>
  </si>
  <si>
    <t>LOTE 12</t>
  </si>
  <si>
    <t>LOTE 15</t>
  </si>
  <si>
    <t>Solicitante</t>
  </si>
  <si>
    <t>Grupo Classe</t>
  </si>
  <si>
    <t>NUC</t>
  </si>
  <si>
    <t>ADAPTADOR/CONVERSOR, ADPTADOR PARA HDMI, Adaptadores HDMI(macho) -VGA (femea)</t>
  </si>
  <si>
    <t>Arame ovalado liso galvanizado; bitola 2,4x3,0mm/15x17 PG; carga de ruptura mínima 700kgf</t>
  </si>
  <si>
    <t>Metros</t>
  </si>
  <si>
    <t xml:space="preserve">Obras </t>
  </si>
  <si>
    <t>Afonso</t>
  </si>
  <si>
    <t>CIPA</t>
  </si>
  <si>
    <t>CIPA (1)   obras (10)</t>
  </si>
  <si>
    <t>56-05</t>
  </si>
  <si>
    <t>015-03</t>
  </si>
  <si>
    <t>020-02</t>
  </si>
  <si>
    <t>Calçado de segurança para proteção dos pés contra agentes cortantes e escoriantes; Calçado tipo botina, confeccionado em couro, na cor branco, com cano baixo. (TAMANHOS DIVERSOS)</t>
  </si>
  <si>
    <t>Calçado de segurança para proteção dos pés contra agentes térmicos; Calçado confeccionado em couro na cor branco, com forro. (TAMANHOS DIVERSOS)</t>
  </si>
  <si>
    <t>Calçado de segurança para proteção dos pés e pernas contra umidade proveniente de operações com uso de água; Calçado confeccionado em policloreto de vinila (PVC), cano longo, impermeável, na cor Branco. (TAMANHOS DIVERSOS)</t>
  </si>
  <si>
    <t>Conjunto de segurança, formado por calça e blusão, para proteção do tronco e membros superiores e inferiores contra respingos de produtos químicos; Macacão de Segurança confeccionado em tecido não tecido (TNT) de polipropileno SMS. Com capuz. Na cor branco.  (TAMANHOS DIVERSOS)</t>
  </si>
  <si>
    <t>Luva de segurança para proteção das mãos contra agentes biológicos; Confeccionada em látex para uso em laboratório. (TAMANHOS DIVERSOS)</t>
  </si>
  <si>
    <t>Jaleco branco, manga longa, gola V, com quatro botões e 3 bolsos, bordado com logomarca da UDESC no bolso superior, em tecido 100% algodão.  (TAMANHOS DIVERSOS)</t>
  </si>
  <si>
    <t>Jaleco branco, manga curta, gola V, com quatro botões e 3 bolsos, bordado com logomarca da UDESC no bolso superior, em tecido 100% algodão. (TAMANHOS DIVERSOS)</t>
  </si>
  <si>
    <t>Macacão de segurança para proteção do tronco e membros superiores e inferiores contra umidade proveniente de operações com uso de água, em polietileno 0,12 micras ou pvc.  (TAMANHOS DIVERSOS)</t>
  </si>
  <si>
    <t>Luvas tricotadas. Luvas de segurança confeccionadas em fios de algodão e poliéster. Proteção contra riscos mecânicos. (TAMANHOS DIVERSOS)</t>
  </si>
  <si>
    <t>Luva de segurança para proteção das mãos contra agentes térmicos; confeccionada em malha de algodão, totalmente revestida em látex natural. (TAMANHOS DIVERSOS)</t>
  </si>
  <si>
    <t>Luva de segurança para proteção das mãos contra agentes químicos; Confeccionada em látex para uso em laboratório. (TAMANHOS DIVERSOS)</t>
  </si>
  <si>
    <t>Luva de segurança para proteção das mãos contra agentes abrasivos e escoriantes; Confeccionada em couro, para uso com animais. (TAMANHOS DIVERSOS)</t>
  </si>
  <si>
    <t>Conjunto de segurança, formado por calça e blusão, para proteção do tronco e membros superiores e inferiores contra umidade proveniente de operações com uso de água; Conjunto confeccionado em polietileno 0,12 micras ou pvc. Na cor transparente. (TAMANHOS DIVERSOS)</t>
  </si>
  <si>
    <t>Conjunto de segurança, formado por calça e blusão ou jaqueta ou paletó, para proteção do tronco e membros superiores e inferiores contra agentes térmicos; Conjunto confeccionado em nylon ou brim. Para uso em câmera fria. (TAMANHOS DIVERSOS)</t>
  </si>
  <si>
    <t>Calçado de segurança exclusivo para uso nos ambientes de trabalho (branco, em couro, sem velcros e cadarços);  (TAMANHOS DIVERSOS)</t>
  </si>
  <si>
    <t>Calça de segurança para proteção das pernas contra agentes térmicos; Calça  confecionada em nylon ou brim. Para uso em câmara fria. (TAMANHOS DIVERSOS)</t>
  </si>
  <si>
    <t>027-04</t>
  </si>
  <si>
    <t>58-05</t>
  </si>
  <si>
    <t>020-01</t>
  </si>
  <si>
    <t>58-02</t>
  </si>
  <si>
    <t>58-06</t>
  </si>
  <si>
    <t>017-01</t>
  </si>
  <si>
    <t>63-06</t>
  </si>
  <si>
    <t>61-16</t>
  </si>
  <si>
    <t>015-04</t>
  </si>
  <si>
    <t>015-06</t>
  </si>
  <si>
    <t>013-04</t>
  </si>
  <si>
    <t>47-02</t>
  </si>
  <si>
    <t>50-01</t>
  </si>
  <si>
    <t>66-15</t>
  </si>
  <si>
    <t>57-05</t>
  </si>
  <si>
    <t>016-02</t>
  </si>
  <si>
    <t>61-11</t>
  </si>
  <si>
    <t>VALOR TOTAL LOTA 13</t>
  </si>
  <si>
    <t>Marca</t>
  </si>
  <si>
    <t>Supera Blocos Artefatos de cimento Eireli ME</t>
  </si>
  <si>
    <t>CNPJ: 26.749.211/0001-15</t>
  </si>
  <si>
    <t>Telefone:  (49)99954-4333</t>
  </si>
  <si>
    <t>E-mail: helenson.faria@gmail.com</t>
  </si>
  <si>
    <t>Acesso BR 282 PLINIO ARLINDO DE NES, S/N, bairro trevo, Chapecó - SC</t>
  </si>
  <si>
    <t>Representante legal: Helenson Rodrigo Faria</t>
  </si>
  <si>
    <t>Blumenau</t>
  </si>
  <si>
    <t>Alumbra</t>
  </si>
  <si>
    <t>EXBOM</t>
  </si>
  <si>
    <t>Sol Sustentável</t>
  </si>
  <si>
    <t>VIEL</t>
  </si>
  <si>
    <t>TRAMONTINA</t>
  </si>
  <si>
    <t>ORIGINAL LINE</t>
  </si>
  <si>
    <t>TIGRE</t>
  </si>
  <si>
    <t>DURALEX</t>
  </si>
  <si>
    <t>MOR</t>
  </si>
  <si>
    <t>PLASVALE</t>
  </si>
  <si>
    <t>PLASVALE 15l</t>
  </si>
  <si>
    <t>COMIN</t>
  </si>
  <si>
    <t>MARINEX</t>
  </si>
  <si>
    <t>PLASTIUTIL</t>
  </si>
  <si>
    <t>MINI STYLE</t>
  </si>
  <si>
    <t>Pinoty</t>
  </si>
  <si>
    <t>Agena</t>
  </si>
  <si>
    <t>IV Confecções</t>
  </si>
  <si>
    <t>Brasmo</t>
  </si>
  <si>
    <t>Grazia</t>
  </si>
  <si>
    <t>Ebenezer</t>
  </si>
  <si>
    <t xml:space="preserve">Volk </t>
  </si>
  <si>
    <t>Supermax</t>
  </si>
  <si>
    <t>Mapa</t>
  </si>
  <si>
    <t>Big Compra</t>
  </si>
  <si>
    <t>Descarpack</t>
  </si>
  <si>
    <t>Linabra</t>
  </si>
  <si>
    <t>Carbografite</t>
  </si>
  <si>
    <t>Kalipso</t>
  </si>
  <si>
    <t xml:space="preserve">Quality </t>
  </si>
  <si>
    <t>Nutriex</t>
  </si>
  <si>
    <t>Pamcold</t>
  </si>
  <si>
    <t>Duvek</t>
  </si>
  <si>
    <t>Plastcor</t>
  </si>
  <si>
    <t>Innpro</t>
  </si>
  <si>
    <t>Cartom</t>
  </si>
  <si>
    <t>Vucabras</t>
  </si>
  <si>
    <t>Camper</t>
  </si>
  <si>
    <t>Romagnole</t>
  </si>
  <si>
    <t>Nacional Safety Equipamentos de segurança Ltda ME</t>
  </si>
  <si>
    <t>CNPJ 24.402.903/0001-67</t>
  </si>
  <si>
    <t>Telefone: (42) 3304-2264</t>
  </si>
  <si>
    <t>E-mail: comercial@nacionalsafety.com.br</t>
  </si>
  <si>
    <t>Representante legal: Ana Paula Cirqueira Lucas Pizani</t>
  </si>
  <si>
    <t xml:space="preserve">Rua Desembargador Ernani Guarita Cartaxo, 303, Alto da XV, CEP85065-140. Guarapuava, PR. </t>
  </si>
  <si>
    <t>Meta Comércio de Ferragens e Ferramentas EIREL - EPP</t>
  </si>
  <si>
    <t>CNPJ 27.518.373/0001-05</t>
  </si>
  <si>
    <t>Telefone: (54) 98432-6673</t>
  </si>
  <si>
    <t>E-mail: metadistribuidorame@gmail.com; vendas4.metame@gmail.com</t>
  </si>
  <si>
    <t>Rua Caetano Alberto Rosset, nº. 885, Bairro Atlântico, CEP:99705-568 Erechim, RS.</t>
  </si>
  <si>
    <t>Representante Legal:  Daniel Arcari</t>
  </si>
  <si>
    <t>Gold EPI Comércio de equipamentos de Segurança LTDA EPP</t>
  </si>
  <si>
    <t>CNPJ: 11332437/0001-49</t>
  </si>
  <si>
    <t>Fone: (49) 3353-5053 ou (49) 99997-7741</t>
  </si>
  <si>
    <t>E-mail: goldepi@hotmail.com</t>
  </si>
  <si>
    <t>Av. Luiz Lunardi, 963, Centro, CEP: 89825-000, Xaxim, SC.</t>
  </si>
  <si>
    <t>Representante Legal: Cristiano Coltro</t>
  </si>
  <si>
    <t>Fornecedor</t>
  </si>
  <si>
    <t>Valor unitário</t>
  </si>
  <si>
    <t>Valor Total</t>
  </si>
  <si>
    <t>Saldo/Automático</t>
  </si>
  <si>
    <t>Alerta</t>
  </si>
  <si>
    <t xml:space="preserve"> AF/OS nº  XXX/2019 Qtde. DT</t>
  </si>
  <si>
    <t>Detalahemtno</t>
  </si>
  <si>
    <t>Processo PE 465/2019</t>
  </si>
  <si>
    <t>OBJETO: AQUISIÇÃO DE FERRAMENTAS, UTENSÍLIOS E MATERIAIS DIVERSOS, MATERIAL ELÉTRICO, MATERIAL DE REPARO E EQUIPAMENTOS DE PROTEÇÃO INDIVIDUAL E COLETIVA PARA A UDESC OESTE – CEO – Relançamento dos itens desertos e infrutíferos.         Vigência: 04/06/2019 até 03/06/2020.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</si>
</sst>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b/>
      <sz val="18"/>
      <color indexed="56"/>
      <name val="Cambria"/>
      <family val="2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2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165" fontId="3" fillId="0" borderId="0" applyFill="0" applyBorder="0" applyAlignment="0" applyProtection="0"/>
    <xf numFmtId="0" fontId="6" fillId="0" borderId="0" applyNumberFormat="0" applyFill="0" applyBorder="0" applyAlignment="0" applyProtection="0"/>
    <xf numFmtId="164" fontId="3" fillId="0" borderId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2" fillId="0" borderId="0" applyFill="0" applyBorder="0" applyAlignment="0" applyProtection="0"/>
    <xf numFmtId="43" fontId="2" fillId="0" borderId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8" fillId="0" borderId="0"/>
  </cellStyleXfs>
  <cellXfs count="77">
    <xf numFmtId="0" fontId="0" fillId="0" borderId="0" xfId="0"/>
    <xf numFmtId="0" fontId="0" fillId="0" borderId="0" xfId="0" applyFill="1"/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26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4" fontId="11" fillId="2" borderId="1" xfId="21" applyFont="1" applyFill="1" applyBorder="1"/>
    <xf numFmtId="0" fontId="12" fillId="0" borderId="1" xfId="0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 vertical="center"/>
    </xf>
    <xf numFmtId="16" fontId="12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6" fontId="11" fillId="0" borderId="1" xfId="0" applyNumberFormat="1" applyFont="1" applyFill="1" applyBorder="1" applyAlignment="1">
      <alignment horizontal="center" vertical="center"/>
    </xf>
    <xf numFmtId="0" fontId="13" fillId="0" borderId="1" xfId="35" applyFont="1" applyFill="1" applyBorder="1" applyAlignment="1">
      <alignment horizontal="center" vertical="center"/>
    </xf>
    <xf numFmtId="0" fontId="12" fillId="0" borderId="1" xfId="36" applyFont="1" applyBorder="1" applyAlignment="1">
      <alignment horizontal="center" vertical="center"/>
    </xf>
    <xf numFmtId="0" fontId="12" fillId="0" borderId="1" xfId="36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/>
    <xf numFmtId="44" fontId="11" fillId="0" borderId="0" xfId="0" applyNumberFormat="1" applyFont="1" applyFill="1"/>
    <xf numFmtId="0" fontId="11" fillId="2" borderId="1" xfId="0" applyFont="1" applyFill="1" applyBorder="1" applyAlignment="1">
      <alignment horizontal="right" vertical="center"/>
    </xf>
    <xf numFmtId="0" fontId="12" fillId="2" borderId="1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right" vertical="center"/>
    </xf>
    <xf numFmtId="0" fontId="11" fillId="0" borderId="0" xfId="0" applyFont="1" applyFill="1" applyAlignment="1">
      <alignment horizontal="left" vertical="center"/>
    </xf>
    <xf numFmtId="3" fontId="16" fillId="3" borderId="1" xfId="26" applyNumberFormat="1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0" fillId="5" borderId="4" xfId="1" applyNumberFormat="1" applyFont="1" applyFill="1" applyBorder="1" applyAlignment="1">
      <alignment horizontal="center" vertical="center" wrapText="1"/>
    </xf>
    <xf numFmtId="0" fontId="10" fillId="5" borderId="4" xfId="1" applyNumberFormat="1" applyFont="1" applyFill="1" applyBorder="1" applyAlignment="1" applyProtection="1">
      <alignment horizontal="center" vertical="center" wrapText="1"/>
      <protection locked="0"/>
    </xf>
    <xf numFmtId="0" fontId="15" fillId="5" borderId="4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/>
    <xf numFmtId="44" fontId="11" fillId="0" borderId="0" xfId="0" applyNumberFormat="1" applyFont="1" applyFill="1" applyBorder="1"/>
    <xf numFmtId="0" fontId="0" fillId="0" borderId="0" xfId="0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10" fillId="0" borderId="4" xfId="0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4" fontId="11" fillId="0" borderId="1" xfId="21" applyFont="1" applyFill="1" applyBorder="1" applyAlignment="1">
      <alignment vertical="center"/>
    </xf>
    <xf numFmtId="44" fontId="11" fillId="2" borderId="1" xfId="21" applyFont="1" applyFill="1" applyBorder="1" applyAlignment="1">
      <alignment vertical="center"/>
    </xf>
    <xf numFmtId="0" fontId="12" fillId="0" borderId="1" xfId="1" applyNumberFormat="1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</cellXfs>
  <cellStyles count="37">
    <cellStyle name="Hiperlink 2" xfId="11"/>
    <cellStyle name="Hiperlink 3" xfId="12"/>
    <cellStyle name="Moeda" xfId="21" builtinId="4"/>
    <cellStyle name="Moeda 2" xfId="9"/>
    <cellStyle name="Moeda 2 2" xfId="27"/>
    <cellStyle name="Moeda 3" xfId="17"/>
    <cellStyle name="Moeda 3 2" xfId="31"/>
    <cellStyle name="Moeda 4" xfId="34"/>
    <cellStyle name="Normal" xfId="0" builtinId="0"/>
    <cellStyle name="Normal 2" xfId="2"/>
    <cellStyle name="Normal 2 2" xfId="8"/>
    <cellStyle name="Normal 2 2 2" xfId="26"/>
    <cellStyle name="Normal 2 3" xfId="13"/>
    <cellStyle name="Normal 3" xfId="3"/>
    <cellStyle name="Normal 3 2" xfId="10"/>
    <cellStyle name="Normal 3 2 2" xfId="28"/>
    <cellStyle name="Normal 3 3" xfId="22"/>
    <cellStyle name="Normal 4" xfId="7"/>
    <cellStyle name="Normal 4 2" xfId="16"/>
    <cellStyle name="Normal 5" xfId="1"/>
    <cellStyle name="Normal 6" xfId="35"/>
    <cellStyle name="Separador de milhares 2" xfId="20"/>
    <cellStyle name="Separador de milhares 2 2" xfId="33"/>
    <cellStyle name="Separador de milhares 3" xfId="18"/>
    <cellStyle name="Separador de milhares 3 2" xfId="32"/>
    <cellStyle name="Texto Explicativo 2" xfId="36"/>
    <cellStyle name="Título 5" xfId="19"/>
    <cellStyle name="Vírgula 2" xfId="5"/>
    <cellStyle name="Vírgula 2 2" xfId="14"/>
    <cellStyle name="Vírgula 2 2 2" xfId="29"/>
    <cellStyle name="Vírgula 2 3" xfId="24"/>
    <cellStyle name="Vírgula 3" xfId="6"/>
    <cellStyle name="Vírgula 3 2" xfId="15"/>
    <cellStyle name="Vírgula 3 2 2" xfId="30"/>
    <cellStyle name="Vírgula 3 3" xfId="25"/>
    <cellStyle name="Vírgula 4" xfId="4"/>
    <cellStyle name="Vírgula 4 2" xfId="23"/>
  </cellStyles>
  <dxfs count="1"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00"/>
      <color rgb="FF00CC00"/>
      <color rgb="FF990000"/>
      <color rgb="FF00CC66"/>
      <color rgb="FF66FFCC"/>
      <color rgb="FFFFCC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1"/>
  <sheetViews>
    <sheetView tabSelected="1" topLeftCell="A49" zoomScale="70" zoomScaleNormal="70" workbookViewId="0">
      <selection activeCell="H60" sqref="H60"/>
    </sheetView>
  </sheetViews>
  <sheetFormatPr defaultColWidth="6.85546875" defaultRowHeight="15" x14ac:dyDescent="0.25"/>
  <cols>
    <col min="1" max="2" width="13.7109375" style="3" customWidth="1"/>
    <col min="3" max="3" width="14.140625" style="8" hidden="1" customWidth="1"/>
    <col min="4" max="4" width="9.7109375" style="2" bestFit="1" customWidth="1"/>
    <col min="5" max="5" width="9.7109375" style="2" customWidth="1"/>
    <col min="6" max="6" width="10.140625" style="7" customWidth="1"/>
    <col min="7" max="7" width="11.5703125" style="7" customWidth="1"/>
    <col min="8" max="8" width="63.7109375" style="4" bestFit="1" customWidth="1"/>
    <col min="9" max="9" width="13.140625" style="2" customWidth="1"/>
    <col min="10" max="10" width="14.140625" style="2" customWidth="1"/>
    <col min="11" max="11" width="12.7109375" style="2" customWidth="1"/>
    <col min="12" max="12" width="19.42578125" style="1" customWidth="1"/>
    <col min="13" max="13" width="19.7109375" style="1" customWidth="1"/>
    <col min="14" max="14" width="11.28515625" style="1" customWidth="1"/>
    <col min="15" max="15" width="8.28515625" style="1" customWidth="1"/>
    <col min="16" max="16384" width="6.85546875" style="1"/>
  </cols>
  <sheetData>
    <row r="1" spans="1:40" ht="97.5" customHeight="1" x14ac:dyDescent="0.25">
      <c r="A1" s="38" t="s">
        <v>197</v>
      </c>
      <c r="B1" s="38"/>
      <c r="C1" s="38" t="s">
        <v>198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7" t="s">
        <v>195</v>
      </c>
      <c r="Q1" s="37" t="s">
        <v>195</v>
      </c>
      <c r="R1" s="37" t="s">
        <v>195</v>
      </c>
      <c r="S1" s="37" t="s">
        <v>195</v>
      </c>
      <c r="T1" s="37" t="s">
        <v>195</v>
      </c>
      <c r="U1" s="37" t="s">
        <v>195</v>
      </c>
      <c r="V1" s="37" t="s">
        <v>195</v>
      </c>
      <c r="W1" s="37" t="s">
        <v>195</v>
      </c>
      <c r="X1" s="37" t="s">
        <v>195</v>
      </c>
      <c r="Y1" s="37" t="s">
        <v>195</v>
      </c>
      <c r="Z1" s="37" t="s">
        <v>195</v>
      </c>
      <c r="AA1" s="37" t="s">
        <v>195</v>
      </c>
      <c r="AB1" s="37" t="s">
        <v>195</v>
      </c>
      <c r="AC1" s="37" t="s">
        <v>195</v>
      </c>
      <c r="AD1" s="37" t="s">
        <v>195</v>
      </c>
      <c r="AE1" s="37" t="s">
        <v>195</v>
      </c>
      <c r="AF1" s="37" t="s">
        <v>195</v>
      </c>
      <c r="AG1" s="37" t="s">
        <v>195</v>
      </c>
      <c r="AH1" s="37" t="s">
        <v>195</v>
      </c>
      <c r="AI1" s="37" t="s">
        <v>195</v>
      </c>
      <c r="AJ1" s="37" t="s">
        <v>195</v>
      </c>
      <c r="AK1" s="37" t="s">
        <v>195</v>
      </c>
      <c r="AL1" s="37" t="s">
        <v>195</v>
      </c>
      <c r="AM1" s="37" t="s">
        <v>195</v>
      </c>
      <c r="AN1" s="37" t="s">
        <v>195</v>
      </c>
    </row>
    <row r="2" spans="1:40" s="6" customFormat="1" ht="43.5" customHeight="1" x14ac:dyDescent="0.25">
      <c r="A2" s="39" t="s">
        <v>60</v>
      </c>
      <c r="B2" s="39" t="s">
        <v>190</v>
      </c>
      <c r="C2" s="39" t="s">
        <v>78</v>
      </c>
      <c r="D2" s="39" t="s">
        <v>59</v>
      </c>
      <c r="E2" s="39" t="s">
        <v>79</v>
      </c>
      <c r="F2" s="40" t="s">
        <v>80</v>
      </c>
      <c r="G2" s="40" t="s">
        <v>196</v>
      </c>
      <c r="H2" s="39" t="s">
        <v>58</v>
      </c>
      <c r="I2" s="41" t="s">
        <v>57</v>
      </c>
      <c r="J2" s="41" t="s">
        <v>125</v>
      </c>
      <c r="K2" s="41" t="s">
        <v>56</v>
      </c>
      <c r="L2" s="42" t="s">
        <v>191</v>
      </c>
      <c r="M2" s="42" t="s">
        <v>192</v>
      </c>
      <c r="N2" s="43" t="s">
        <v>193</v>
      </c>
      <c r="O2" s="43" t="s">
        <v>194</v>
      </c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1:40" s="5" customFormat="1" ht="31.5" x14ac:dyDescent="0.25">
      <c r="A3" s="54" t="s">
        <v>69</v>
      </c>
      <c r="B3" s="55" t="s">
        <v>126</v>
      </c>
      <c r="C3" s="66" t="s">
        <v>51</v>
      </c>
      <c r="D3" s="56">
        <v>65</v>
      </c>
      <c r="E3" s="10" t="s">
        <v>107</v>
      </c>
      <c r="F3" s="10">
        <v>1910001</v>
      </c>
      <c r="G3" s="10"/>
      <c r="H3" s="11" t="s">
        <v>14</v>
      </c>
      <c r="I3" s="9" t="s">
        <v>0</v>
      </c>
      <c r="J3" s="9" t="s">
        <v>132</v>
      </c>
      <c r="K3" s="12">
        <v>20</v>
      </c>
      <c r="L3" s="72">
        <v>19.25</v>
      </c>
      <c r="M3" s="72">
        <f>L3*K3</f>
        <v>385</v>
      </c>
      <c r="N3" s="51">
        <f>K3-P3-Q3-R3-S3-T3-U3-V3-W3-X3-Y3-Z3-AA3-AB3-AC3-AD3-AE3-AF3-AG3-AH3-AI3-AJ3-AK3-AL3-AM3-AN3</f>
        <v>20</v>
      </c>
      <c r="O3" s="53" t="str">
        <f>IF(N3&lt;0,"ATENÇÃO","OK")</f>
        <v>OK</v>
      </c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1:40" ht="63" x14ac:dyDescent="0.25">
      <c r="A4" s="54"/>
      <c r="B4" s="55"/>
      <c r="C4" s="66" t="s">
        <v>51</v>
      </c>
      <c r="D4" s="56">
        <v>66</v>
      </c>
      <c r="E4" s="10" t="s">
        <v>88</v>
      </c>
      <c r="F4" s="10">
        <v>61581006</v>
      </c>
      <c r="G4" s="10"/>
      <c r="H4" s="11" t="s">
        <v>13</v>
      </c>
      <c r="I4" s="13" t="s">
        <v>0</v>
      </c>
      <c r="J4" s="13" t="s">
        <v>133</v>
      </c>
      <c r="K4" s="14">
        <v>5</v>
      </c>
      <c r="L4" s="72">
        <v>101.86</v>
      </c>
      <c r="M4" s="72">
        <f>L4*K4</f>
        <v>509.3</v>
      </c>
      <c r="N4" s="51">
        <f t="shared" ref="N4:N67" si="0">K4-P4-Q4-R4-S4-T4-U4-V4-W4-X4-Y4-Z4-AA4-AB4-AC4-AD4-AE4-AF4-AG4-AH4-AI4-AJ4-AK4-AL4-AM4-AN4</f>
        <v>5</v>
      </c>
      <c r="O4" s="53" t="str">
        <f t="shared" ref="O4:O67" si="1">IF(N4&lt;0,"ATENÇÃO","OK")</f>
        <v>OK</v>
      </c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</row>
    <row r="5" spans="1:40" s="5" customFormat="1" ht="15.75" x14ac:dyDescent="0.25">
      <c r="A5" s="34" t="s">
        <v>61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73">
        <f>SUM(M3:M4)</f>
        <v>894.3</v>
      </c>
      <c r="N5" s="51">
        <f t="shared" si="0"/>
        <v>0</v>
      </c>
      <c r="O5" s="53" t="str">
        <f t="shared" si="1"/>
        <v>OK</v>
      </c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</row>
    <row r="6" spans="1:40" s="5" customFormat="1" ht="15.75" x14ac:dyDescent="0.25">
      <c r="A6" s="58" t="s">
        <v>70</v>
      </c>
      <c r="B6" s="59" t="s">
        <v>184</v>
      </c>
      <c r="C6" s="67" t="s">
        <v>51</v>
      </c>
      <c r="D6" s="57">
        <v>67</v>
      </c>
      <c r="E6" s="17" t="s">
        <v>108</v>
      </c>
      <c r="F6" s="18">
        <v>74306005</v>
      </c>
      <c r="G6" s="18">
        <v>3028</v>
      </c>
      <c r="H6" s="11" t="s">
        <v>20</v>
      </c>
      <c r="I6" s="14" t="s">
        <v>0</v>
      </c>
      <c r="J6" s="14" t="s">
        <v>148</v>
      </c>
      <c r="K6" s="14">
        <v>4</v>
      </c>
      <c r="L6" s="72">
        <v>17.62</v>
      </c>
      <c r="M6" s="72">
        <f t="shared" ref="M6:M33" si="2">L6*K6</f>
        <v>70.48</v>
      </c>
      <c r="N6" s="51">
        <f t="shared" si="0"/>
        <v>4</v>
      </c>
      <c r="O6" s="53" t="str">
        <f t="shared" si="1"/>
        <v>OK</v>
      </c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</row>
    <row r="7" spans="1:40" s="5" customFormat="1" ht="63" x14ac:dyDescent="0.25">
      <c r="A7" s="58"/>
      <c r="B7" s="60"/>
      <c r="C7" s="67" t="s">
        <v>51</v>
      </c>
      <c r="D7" s="57">
        <v>68</v>
      </c>
      <c r="E7" s="10" t="s">
        <v>110</v>
      </c>
      <c r="F7" s="10">
        <v>37958005</v>
      </c>
      <c r="G7" s="10">
        <v>3028</v>
      </c>
      <c r="H7" s="11" t="s">
        <v>17</v>
      </c>
      <c r="I7" s="14" t="s">
        <v>12</v>
      </c>
      <c r="J7" s="14" t="s">
        <v>149</v>
      </c>
      <c r="K7" s="14">
        <v>6</v>
      </c>
      <c r="L7" s="72">
        <v>44.99</v>
      </c>
      <c r="M7" s="72">
        <f t="shared" si="2"/>
        <v>269.94</v>
      </c>
      <c r="N7" s="51">
        <f t="shared" si="0"/>
        <v>6</v>
      </c>
      <c r="O7" s="53" t="str">
        <f t="shared" si="1"/>
        <v>OK</v>
      </c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</row>
    <row r="8" spans="1:40" s="5" customFormat="1" ht="47.25" x14ac:dyDescent="0.25">
      <c r="A8" s="58"/>
      <c r="B8" s="60"/>
      <c r="C8" s="67" t="s">
        <v>86</v>
      </c>
      <c r="D8" s="57">
        <v>69</v>
      </c>
      <c r="E8" s="10" t="s">
        <v>120</v>
      </c>
      <c r="F8" s="10">
        <v>9660134</v>
      </c>
      <c r="G8" s="10">
        <v>3028</v>
      </c>
      <c r="H8" s="11" t="s">
        <v>28</v>
      </c>
      <c r="I8" s="14" t="s">
        <v>2</v>
      </c>
      <c r="J8" s="14" t="s">
        <v>150</v>
      </c>
      <c r="K8" s="16">
        <v>2</v>
      </c>
      <c r="L8" s="72">
        <v>21.2</v>
      </c>
      <c r="M8" s="72">
        <f t="shared" si="2"/>
        <v>42.4</v>
      </c>
      <c r="N8" s="51">
        <f t="shared" si="0"/>
        <v>2</v>
      </c>
      <c r="O8" s="53" t="str">
        <f t="shared" si="1"/>
        <v>OK</v>
      </c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</row>
    <row r="9" spans="1:40" s="5" customFormat="1" ht="78.75" x14ac:dyDescent="0.25">
      <c r="A9" s="58"/>
      <c r="B9" s="60"/>
      <c r="C9" s="67" t="s">
        <v>86</v>
      </c>
      <c r="D9" s="57">
        <v>70</v>
      </c>
      <c r="E9" s="10" t="s">
        <v>109</v>
      </c>
      <c r="F9" s="10">
        <v>88854002</v>
      </c>
      <c r="G9" s="10">
        <v>3023</v>
      </c>
      <c r="H9" s="11" t="s">
        <v>103</v>
      </c>
      <c r="I9" s="14" t="s">
        <v>2</v>
      </c>
      <c r="J9" s="14" t="s">
        <v>151</v>
      </c>
      <c r="K9" s="16">
        <v>1</v>
      </c>
      <c r="L9" s="72">
        <v>21.6</v>
      </c>
      <c r="M9" s="72">
        <f t="shared" si="2"/>
        <v>21.6</v>
      </c>
      <c r="N9" s="51">
        <f t="shared" si="0"/>
        <v>1</v>
      </c>
      <c r="O9" s="53" t="str">
        <f t="shared" si="1"/>
        <v>OK</v>
      </c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</row>
    <row r="10" spans="1:40" s="5" customFormat="1" ht="31.5" x14ac:dyDescent="0.25">
      <c r="A10" s="58"/>
      <c r="B10" s="60"/>
      <c r="C10" s="67" t="s">
        <v>86</v>
      </c>
      <c r="D10" s="57">
        <v>71</v>
      </c>
      <c r="E10" s="10" t="s">
        <v>110</v>
      </c>
      <c r="F10" s="10">
        <v>4537010</v>
      </c>
      <c r="G10" s="10">
        <v>3028</v>
      </c>
      <c r="H10" s="11" t="s">
        <v>29</v>
      </c>
      <c r="I10" s="14" t="s">
        <v>2</v>
      </c>
      <c r="J10" s="14" t="s">
        <v>152</v>
      </c>
      <c r="K10" s="16">
        <v>3</v>
      </c>
      <c r="L10" s="72">
        <v>3.29</v>
      </c>
      <c r="M10" s="72">
        <f t="shared" si="2"/>
        <v>9.870000000000001</v>
      </c>
      <c r="N10" s="51">
        <f t="shared" si="0"/>
        <v>3</v>
      </c>
      <c r="O10" s="53" t="str">
        <f t="shared" si="1"/>
        <v>OK</v>
      </c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</row>
    <row r="11" spans="1:40" s="5" customFormat="1" ht="47.25" x14ac:dyDescent="0.25">
      <c r="A11" s="58"/>
      <c r="B11" s="60"/>
      <c r="C11" s="67" t="s">
        <v>86</v>
      </c>
      <c r="D11" s="57">
        <v>72</v>
      </c>
      <c r="E11" s="10" t="s">
        <v>110</v>
      </c>
      <c r="F11" s="10">
        <v>29530029</v>
      </c>
      <c r="G11" s="10">
        <v>3028</v>
      </c>
      <c r="H11" s="11" t="s">
        <v>102</v>
      </c>
      <c r="I11" s="14" t="s">
        <v>1</v>
      </c>
      <c r="J11" s="14" t="s">
        <v>153</v>
      </c>
      <c r="K11" s="16">
        <v>10</v>
      </c>
      <c r="L11" s="72">
        <v>12.25</v>
      </c>
      <c r="M11" s="72">
        <f t="shared" si="2"/>
        <v>122.5</v>
      </c>
      <c r="N11" s="51">
        <f t="shared" si="0"/>
        <v>10</v>
      </c>
      <c r="O11" s="53" t="str">
        <f t="shared" si="1"/>
        <v>OK</v>
      </c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</row>
    <row r="12" spans="1:40" s="5" customFormat="1" ht="46.5" customHeight="1" x14ac:dyDescent="0.25">
      <c r="A12" s="58"/>
      <c r="B12" s="60"/>
      <c r="C12" s="67" t="s">
        <v>86</v>
      </c>
      <c r="D12" s="57">
        <v>73</v>
      </c>
      <c r="E12" s="10" t="s">
        <v>110</v>
      </c>
      <c r="F12" s="74">
        <v>29530007</v>
      </c>
      <c r="G12" s="10">
        <v>3028</v>
      </c>
      <c r="H12" s="11" t="s">
        <v>95</v>
      </c>
      <c r="I12" s="14" t="s">
        <v>1</v>
      </c>
      <c r="J12" s="14" t="s">
        <v>154</v>
      </c>
      <c r="K12" s="16">
        <v>15</v>
      </c>
      <c r="L12" s="72">
        <v>9.35</v>
      </c>
      <c r="M12" s="72">
        <f t="shared" si="2"/>
        <v>140.25</v>
      </c>
      <c r="N12" s="51">
        <f t="shared" si="0"/>
        <v>15</v>
      </c>
      <c r="O12" s="53" t="str">
        <f t="shared" si="1"/>
        <v>OK</v>
      </c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</row>
    <row r="13" spans="1:40" s="5" customFormat="1" ht="47.25" x14ac:dyDescent="0.25">
      <c r="A13" s="58"/>
      <c r="B13" s="60"/>
      <c r="C13" s="67" t="s">
        <v>86</v>
      </c>
      <c r="D13" s="57">
        <v>74</v>
      </c>
      <c r="E13" s="10" t="s">
        <v>110</v>
      </c>
      <c r="F13" s="10">
        <v>29530008</v>
      </c>
      <c r="G13" s="10">
        <v>3028</v>
      </c>
      <c r="H13" s="11" t="s">
        <v>101</v>
      </c>
      <c r="I13" s="14" t="s">
        <v>1</v>
      </c>
      <c r="J13" s="14" t="s">
        <v>155</v>
      </c>
      <c r="K13" s="16">
        <v>17</v>
      </c>
      <c r="L13" s="72">
        <v>7.84</v>
      </c>
      <c r="M13" s="72">
        <f t="shared" si="2"/>
        <v>133.28</v>
      </c>
      <c r="N13" s="51">
        <f t="shared" si="0"/>
        <v>17</v>
      </c>
      <c r="O13" s="53" t="str">
        <f t="shared" si="1"/>
        <v>OK</v>
      </c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</row>
    <row r="14" spans="1:40" s="5" customFormat="1" ht="47.25" x14ac:dyDescent="0.25">
      <c r="A14" s="58"/>
      <c r="B14" s="60"/>
      <c r="C14" s="67" t="s">
        <v>86</v>
      </c>
      <c r="D14" s="57">
        <v>75</v>
      </c>
      <c r="E14" s="10" t="s">
        <v>110</v>
      </c>
      <c r="F14" s="10">
        <v>29530024</v>
      </c>
      <c r="G14" s="10">
        <v>3028</v>
      </c>
      <c r="H14" s="11" t="s">
        <v>100</v>
      </c>
      <c r="I14" s="14" t="s">
        <v>1</v>
      </c>
      <c r="J14" s="14" t="s">
        <v>156</v>
      </c>
      <c r="K14" s="16">
        <v>23</v>
      </c>
      <c r="L14" s="72">
        <v>24.67</v>
      </c>
      <c r="M14" s="72">
        <f t="shared" si="2"/>
        <v>567.41000000000008</v>
      </c>
      <c r="N14" s="51">
        <f t="shared" si="0"/>
        <v>23</v>
      </c>
      <c r="O14" s="53" t="str">
        <f t="shared" si="1"/>
        <v>OK</v>
      </c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</row>
    <row r="15" spans="1:40" s="5" customFormat="1" ht="31.5" x14ac:dyDescent="0.25">
      <c r="A15" s="58"/>
      <c r="B15" s="60"/>
      <c r="C15" s="67" t="s">
        <v>51</v>
      </c>
      <c r="D15" s="57">
        <v>76</v>
      </c>
      <c r="E15" s="10" t="s">
        <v>110</v>
      </c>
      <c r="F15" s="10">
        <v>29530027</v>
      </c>
      <c r="G15" s="10">
        <v>3028</v>
      </c>
      <c r="H15" s="11" t="s">
        <v>18</v>
      </c>
      <c r="I15" s="14" t="s">
        <v>25</v>
      </c>
      <c r="J15" s="14" t="s">
        <v>154</v>
      </c>
      <c r="K15" s="14">
        <v>15</v>
      </c>
      <c r="L15" s="72">
        <v>2.33</v>
      </c>
      <c r="M15" s="72">
        <f t="shared" si="2"/>
        <v>34.950000000000003</v>
      </c>
      <c r="N15" s="51">
        <f t="shared" si="0"/>
        <v>15</v>
      </c>
      <c r="O15" s="53" t="str">
        <f t="shared" si="1"/>
        <v>OK</v>
      </c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</row>
    <row r="16" spans="1:40" s="5" customFormat="1" ht="47.25" x14ac:dyDescent="0.25">
      <c r="A16" s="58"/>
      <c r="B16" s="60"/>
      <c r="C16" s="67" t="s">
        <v>86</v>
      </c>
      <c r="D16" s="57">
        <v>77</v>
      </c>
      <c r="E16" s="10" t="s">
        <v>109</v>
      </c>
      <c r="F16" s="10">
        <v>103888001</v>
      </c>
      <c r="G16" s="10">
        <v>3023</v>
      </c>
      <c r="H16" s="11" t="s">
        <v>99</v>
      </c>
      <c r="I16" s="14" t="s">
        <v>1</v>
      </c>
      <c r="J16" s="14" t="s">
        <v>157</v>
      </c>
      <c r="K16" s="16">
        <v>13</v>
      </c>
      <c r="L16" s="72">
        <v>2.67</v>
      </c>
      <c r="M16" s="72">
        <f t="shared" si="2"/>
        <v>34.71</v>
      </c>
      <c r="N16" s="51">
        <f t="shared" si="0"/>
        <v>13</v>
      </c>
      <c r="O16" s="53" t="str">
        <f t="shared" si="1"/>
        <v>OK</v>
      </c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</row>
    <row r="17" spans="1:40" s="5" customFormat="1" ht="63" x14ac:dyDescent="0.25">
      <c r="A17" s="58"/>
      <c r="B17" s="60"/>
      <c r="C17" s="67" t="s">
        <v>86</v>
      </c>
      <c r="D17" s="57">
        <v>78</v>
      </c>
      <c r="E17" s="10" t="s">
        <v>110</v>
      </c>
      <c r="F17" s="10">
        <v>78476009</v>
      </c>
      <c r="G17" s="10">
        <v>3028</v>
      </c>
      <c r="H17" s="11" t="s">
        <v>98</v>
      </c>
      <c r="I17" s="14" t="s">
        <v>2</v>
      </c>
      <c r="J17" s="14" t="s">
        <v>151</v>
      </c>
      <c r="K17" s="16">
        <v>3</v>
      </c>
      <c r="L17" s="72">
        <v>25.95</v>
      </c>
      <c r="M17" s="72">
        <f t="shared" si="2"/>
        <v>77.849999999999994</v>
      </c>
      <c r="N17" s="51">
        <f t="shared" si="0"/>
        <v>3</v>
      </c>
      <c r="O17" s="53" t="str">
        <f t="shared" si="1"/>
        <v>OK</v>
      </c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</row>
    <row r="18" spans="1:40" s="5" customFormat="1" ht="47.25" x14ac:dyDescent="0.25">
      <c r="A18" s="58"/>
      <c r="B18" s="60"/>
      <c r="C18" s="67" t="s">
        <v>86</v>
      </c>
      <c r="D18" s="57">
        <v>79</v>
      </c>
      <c r="E18" s="10" t="s">
        <v>110</v>
      </c>
      <c r="F18" s="10">
        <v>4596004</v>
      </c>
      <c r="G18" s="10">
        <v>3028</v>
      </c>
      <c r="H18" s="11" t="s">
        <v>30</v>
      </c>
      <c r="I18" s="14" t="s">
        <v>1</v>
      </c>
      <c r="J18" s="14" t="s">
        <v>151</v>
      </c>
      <c r="K18" s="16">
        <v>3</v>
      </c>
      <c r="L18" s="72">
        <v>3.8</v>
      </c>
      <c r="M18" s="72">
        <f t="shared" si="2"/>
        <v>11.399999999999999</v>
      </c>
      <c r="N18" s="51">
        <f t="shared" si="0"/>
        <v>3</v>
      </c>
      <c r="O18" s="53" t="str">
        <f t="shared" si="1"/>
        <v>OK</v>
      </c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</row>
    <row r="19" spans="1:40" s="5" customFormat="1" ht="15.75" x14ac:dyDescent="0.25">
      <c r="A19" s="58"/>
      <c r="B19" s="60"/>
      <c r="C19" s="67" t="s">
        <v>86</v>
      </c>
      <c r="D19" s="57">
        <v>80</v>
      </c>
      <c r="E19" s="10" t="s">
        <v>110</v>
      </c>
      <c r="F19" s="10">
        <v>4537014</v>
      </c>
      <c r="G19" s="10">
        <v>3028</v>
      </c>
      <c r="H19" s="11" t="s">
        <v>11</v>
      </c>
      <c r="I19" s="14" t="s">
        <v>2</v>
      </c>
      <c r="J19" s="14" t="s">
        <v>158</v>
      </c>
      <c r="K19" s="16">
        <v>220</v>
      </c>
      <c r="L19" s="72">
        <v>0.9</v>
      </c>
      <c r="M19" s="72">
        <f t="shared" si="2"/>
        <v>198</v>
      </c>
      <c r="N19" s="51">
        <f t="shared" si="0"/>
        <v>220</v>
      </c>
      <c r="O19" s="53" t="str">
        <f t="shared" si="1"/>
        <v>OK</v>
      </c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</row>
    <row r="20" spans="1:40" s="5" customFormat="1" ht="31.5" x14ac:dyDescent="0.25">
      <c r="A20" s="58"/>
      <c r="B20" s="60"/>
      <c r="C20" s="67" t="s">
        <v>86</v>
      </c>
      <c r="D20" s="57">
        <v>81</v>
      </c>
      <c r="E20" s="10" t="s">
        <v>111</v>
      </c>
      <c r="F20" s="10">
        <v>28800046</v>
      </c>
      <c r="G20" s="10">
        <v>3028</v>
      </c>
      <c r="H20" s="11" t="s">
        <v>10</v>
      </c>
      <c r="I20" s="14" t="s">
        <v>1</v>
      </c>
      <c r="J20" s="14" t="s">
        <v>159</v>
      </c>
      <c r="K20" s="16">
        <v>4</v>
      </c>
      <c r="L20" s="72">
        <v>12.49</v>
      </c>
      <c r="M20" s="72">
        <f t="shared" si="2"/>
        <v>49.96</v>
      </c>
      <c r="N20" s="51">
        <f t="shared" si="0"/>
        <v>4</v>
      </c>
      <c r="O20" s="53" t="str">
        <f t="shared" si="1"/>
        <v>OK</v>
      </c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</row>
    <row r="21" spans="1:40" s="5" customFormat="1" ht="15.75" x14ac:dyDescent="0.25">
      <c r="A21" s="58"/>
      <c r="B21" s="60"/>
      <c r="C21" s="67" t="s">
        <v>86</v>
      </c>
      <c r="D21" s="57">
        <v>82</v>
      </c>
      <c r="E21" s="10" t="s">
        <v>110</v>
      </c>
      <c r="F21" s="10">
        <v>24600010</v>
      </c>
      <c r="G21" s="10">
        <v>3028</v>
      </c>
      <c r="H21" s="11" t="s">
        <v>9</v>
      </c>
      <c r="I21" s="14" t="s">
        <v>2</v>
      </c>
      <c r="J21" s="14" t="s">
        <v>160</v>
      </c>
      <c r="K21" s="16">
        <v>5</v>
      </c>
      <c r="L21" s="72">
        <v>21.41</v>
      </c>
      <c r="M21" s="72">
        <f t="shared" si="2"/>
        <v>107.05</v>
      </c>
      <c r="N21" s="51">
        <f t="shared" si="0"/>
        <v>5</v>
      </c>
      <c r="O21" s="53" t="str">
        <f t="shared" si="1"/>
        <v>OK</v>
      </c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</row>
    <row r="22" spans="1:40" ht="31.5" x14ac:dyDescent="0.25">
      <c r="A22" s="58"/>
      <c r="B22" s="60"/>
      <c r="C22" s="67" t="s">
        <v>51</v>
      </c>
      <c r="D22" s="57">
        <v>83</v>
      </c>
      <c r="E22" s="10" t="s">
        <v>110</v>
      </c>
      <c r="F22" s="10">
        <v>24600010</v>
      </c>
      <c r="G22" s="10">
        <v>3028</v>
      </c>
      <c r="H22" s="11" t="s">
        <v>22</v>
      </c>
      <c r="I22" s="14" t="s">
        <v>0</v>
      </c>
      <c r="J22" s="14" t="s">
        <v>161</v>
      </c>
      <c r="K22" s="14">
        <v>4</v>
      </c>
      <c r="L22" s="72">
        <v>4.24</v>
      </c>
      <c r="M22" s="72">
        <f t="shared" si="2"/>
        <v>16.96</v>
      </c>
      <c r="N22" s="51">
        <f t="shared" si="0"/>
        <v>4</v>
      </c>
      <c r="O22" s="53" t="str">
        <f t="shared" si="1"/>
        <v>OK</v>
      </c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</row>
    <row r="23" spans="1:40" ht="31.5" x14ac:dyDescent="0.25">
      <c r="A23" s="58"/>
      <c r="B23" s="60"/>
      <c r="C23" s="67" t="s">
        <v>51</v>
      </c>
      <c r="D23" s="57">
        <v>84</v>
      </c>
      <c r="E23" s="10" t="s">
        <v>110</v>
      </c>
      <c r="F23" s="10">
        <v>24600010</v>
      </c>
      <c r="G23" s="10">
        <v>3028</v>
      </c>
      <c r="H23" s="11" t="s">
        <v>21</v>
      </c>
      <c r="I23" s="14" t="s">
        <v>0</v>
      </c>
      <c r="J23" s="14" t="s">
        <v>161</v>
      </c>
      <c r="K23" s="14">
        <v>4</v>
      </c>
      <c r="L23" s="72">
        <v>4.2300000000000004</v>
      </c>
      <c r="M23" s="72">
        <f t="shared" si="2"/>
        <v>16.920000000000002</v>
      </c>
      <c r="N23" s="51">
        <f t="shared" si="0"/>
        <v>4</v>
      </c>
      <c r="O23" s="53" t="str">
        <f t="shared" si="1"/>
        <v>OK</v>
      </c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</row>
    <row r="24" spans="1:40" ht="31.5" x14ac:dyDescent="0.25">
      <c r="A24" s="58"/>
      <c r="B24" s="60"/>
      <c r="C24" s="67" t="s">
        <v>86</v>
      </c>
      <c r="D24" s="57">
        <v>85</v>
      </c>
      <c r="E24" s="10" t="s">
        <v>110</v>
      </c>
      <c r="F24" s="10">
        <v>24600010</v>
      </c>
      <c r="G24" s="10">
        <v>3028</v>
      </c>
      <c r="H24" s="11" t="s">
        <v>3</v>
      </c>
      <c r="I24" s="14" t="s">
        <v>2</v>
      </c>
      <c r="J24" s="14" t="s">
        <v>161</v>
      </c>
      <c r="K24" s="16">
        <v>8</v>
      </c>
      <c r="L24" s="72">
        <v>4.53</v>
      </c>
      <c r="M24" s="72">
        <f t="shared" si="2"/>
        <v>36.24</v>
      </c>
      <c r="N24" s="51">
        <f t="shared" si="0"/>
        <v>8</v>
      </c>
      <c r="O24" s="53" t="str">
        <f t="shared" si="1"/>
        <v>OK</v>
      </c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</row>
    <row r="25" spans="1:40" ht="31.5" x14ac:dyDescent="0.25">
      <c r="A25" s="58"/>
      <c r="B25" s="60"/>
      <c r="C25" s="67" t="s">
        <v>86</v>
      </c>
      <c r="D25" s="57">
        <v>86</v>
      </c>
      <c r="E25" s="10" t="s">
        <v>110</v>
      </c>
      <c r="F25" s="10">
        <v>24600010</v>
      </c>
      <c r="G25" s="10">
        <v>3028</v>
      </c>
      <c r="H25" s="11" t="s">
        <v>4</v>
      </c>
      <c r="I25" s="14" t="s">
        <v>2</v>
      </c>
      <c r="J25" s="14" t="s">
        <v>161</v>
      </c>
      <c r="K25" s="16">
        <v>2</v>
      </c>
      <c r="L25" s="72">
        <v>15.94</v>
      </c>
      <c r="M25" s="72">
        <f t="shared" si="2"/>
        <v>31.88</v>
      </c>
      <c r="N25" s="51">
        <f t="shared" si="0"/>
        <v>2</v>
      </c>
      <c r="O25" s="53" t="str">
        <f t="shared" si="1"/>
        <v>OK</v>
      </c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</row>
    <row r="26" spans="1:40" ht="31.5" x14ac:dyDescent="0.25">
      <c r="A26" s="58"/>
      <c r="B26" s="60"/>
      <c r="C26" s="67" t="s">
        <v>86</v>
      </c>
      <c r="D26" s="57">
        <v>87</v>
      </c>
      <c r="E26" s="10" t="s">
        <v>110</v>
      </c>
      <c r="F26" s="10">
        <v>24600010</v>
      </c>
      <c r="G26" s="10">
        <v>3028</v>
      </c>
      <c r="H26" s="11" t="s">
        <v>5</v>
      </c>
      <c r="I26" s="14" t="s">
        <v>2</v>
      </c>
      <c r="J26" s="14" t="s">
        <v>161</v>
      </c>
      <c r="K26" s="16">
        <v>40</v>
      </c>
      <c r="L26" s="72">
        <v>20.96</v>
      </c>
      <c r="M26" s="72">
        <f t="shared" si="2"/>
        <v>838.40000000000009</v>
      </c>
      <c r="N26" s="51">
        <f t="shared" si="0"/>
        <v>40</v>
      </c>
      <c r="O26" s="53" t="str">
        <f t="shared" si="1"/>
        <v>OK</v>
      </c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</row>
    <row r="27" spans="1:40" ht="31.5" x14ac:dyDescent="0.25">
      <c r="A27" s="58"/>
      <c r="B27" s="60"/>
      <c r="C27" s="67" t="s">
        <v>86</v>
      </c>
      <c r="D27" s="57">
        <v>88</v>
      </c>
      <c r="E27" s="10" t="s">
        <v>110</v>
      </c>
      <c r="F27" s="10">
        <v>64980001</v>
      </c>
      <c r="G27" s="10">
        <v>3028</v>
      </c>
      <c r="H27" s="11" t="s">
        <v>6</v>
      </c>
      <c r="I27" s="14" t="s">
        <v>2</v>
      </c>
      <c r="J27" s="14" t="s">
        <v>162</v>
      </c>
      <c r="K27" s="16">
        <v>9</v>
      </c>
      <c r="L27" s="72">
        <v>1.84</v>
      </c>
      <c r="M27" s="72">
        <f t="shared" si="2"/>
        <v>16.560000000000002</v>
      </c>
      <c r="N27" s="51">
        <f t="shared" si="0"/>
        <v>9</v>
      </c>
      <c r="O27" s="53" t="str">
        <f t="shared" si="1"/>
        <v>OK</v>
      </c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</row>
    <row r="28" spans="1:40" s="5" customFormat="1" ht="31.5" x14ac:dyDescent="0.25">
      <c r="A28" s="58"/>
      <c r="B28" s="60"/>
      <c r="C28" s="67" t="s">
        <v>86</v>
      </c>
      <c r="D28" s="57">
        <v>89</v>
      </c>
      <c r="E28" s="10" t="s">
        <v>110</v>
      </c>
      <c r="F28" s="10">
        <v>99872002</v>
      </c>
      <c r="G28" s="10">
        <v>3028</v>
      </c>
      <c r="H28" s="11" t="s">
        <v>7</v>
      </c>
      <c r="I28" s="14" t="s">
        <v>2</v>
      </c>
      <c r="J28" s="14" t="s">
        <v>160</v>
      </c>
      <c r="K28" s="16">
        <v>1</v>
      </c>
      <c r="L28" s="72">
        <v>20.91</v>
      </c>
      <c r="M28" s="72">
        <f t="shared" si="2"/>
        <v>20.91</v>
      </c>
      <c r="N28" s="51">
        <f t="shared" si="0"/>
        <v>1</v>
      </c>
      <c r="O28" s="53" t="str">
        <f t="shared" si="1"/>
        <v>OK</v>
      </c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</row>
    <row r="29" spans="1:40" s="5" customFormat="1" ht="31.5" x14ac:dyDescent="0.25">
      <c r="A29" s="58"/>
      <c r="B29" s="60"/>
      <c r="C29" s="67" t="s">
        <v>86</v>
      </c>
      <c r="D29" s="57">
        <v>90</v>
      </c>
      <c r="E29" s="10" t="s">
        <v>110</v>
      </c>
      <c r="F29" s="10">
        <v>99872002</v>
      </c>
      <c r="G29" s="10">
        <v>3028</v>
      </c>
      <c r="H29" s="11" t="s">
        <v>8</v>
      </c>
      <c r="I29" s="14" t="s">
        <v>2</v>
      </c>
      <c r="J29" s="14" t="s">
        <v>160</v>
      </c>
      <c r="K29" s="16">
        <v>1</v>
      </c>
      <c r="L29" s="72">
        <v>21.41</v>
      </c>
      <c r="M29" s="72">
        <v>21.41</v>
      </c>
      <c r="N29" s="51">
        <f t="shared" si="0"/>
        <v>1</v>
      </c>
      <c r="O29" s="53" t="str">
        <f t="shared" si="1"/>
        <v>OK</v>
      </c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</row>
    <row r="30" spans="1:40" s="5" customFormat="1" ht="15.75" x14ac:dyDescent="0.25">
      <c r="A30" s="58"/>
      <c r="B30" s="60"/>
      <c r="C30" s="67" t="s">
        <v>51</v>
      </c>
      <c r="D30" s="57">
        <v>91</v>
      </c>
      <c r="E30" s="10" t="s">
        <v>112</v>
      </c>
      <c r="F30" s="10">
        <v>4308011</v>
      </c>
      <c r="G30" s="10">
        <v>3022</v>
      </c>
      <c r="H30" s="11" t="s">
        <v>23</v>
      </c>
      <c r="I30" s="16" t="s">
        <v>12</v>
      </c>
      <c r="J30" s="16" t="s">
        <v>163</v>
      </c>
      <c r="K30" s="16">
        <v>1</v>
      </c>
      <c r="L30" s="72">
        <v>279.64999999999998</v>
      </c>
      <c r="M30" s="72">
        <f t="shared" si="2"/>
        <v>279.64999999999998</v>
      </c>
      <c r="N30" s="51">
        <f t="shared" si="0"/>
        <v>1</v>
      </c>
      <c r="O30" s="53" t="str">
        <f t="shared" si="1"/>
        <v>OK</v>
      </c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</row>
    <row r="31" spans="1:40" s="5" customFormat="1" ht="31.5" x14ac:dyDescent="0.25">
      <c r="A31" s="58"/>
      <c r="B31" s="60"/>
      <c r="C31" s="67" t="s">
        <v>51</v>
      </c>
      <c r="D31" s="57">
        <v>92</v>
      </c>
      <c r="E31" s="10" t="s">
        <v>113</v>
      </c>
      <c r="F31" s="10">
        <v>68810013</v>
      </c>
      <c r="G31" s="10">
        <v>3011</v>
      </c>
      <c r="H31" s="11" t="s">
        <v>24</v>
      </c>
      <c r="I31" s="16" t="s">
        <v>12</v>
      </c>
      <c r="J31" s="16" t="s">
        <v>163</v>
      </c>
      <c r="K31" s="16">
        <v>6</v>
      </c>
      <c r="L31" s="72">
        <v>27.69</v>
      </c>
      <c r="M31" s="72">
        <f t="shared" si="2"/>
        <v>166.14000000000001</v>
      </c>
      <c r="N31" s="51">
        <f t="shared" si="0"/>
        <v>6</v>
      </c>
      <c r="O31" s="53" t="str">
        <f t="shared" si="1"/>
        <v>OK</v>
      </c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</row>
    <row r="32" spans="1:40" s="5" customFormat="1" ht="47.25" x14ac:dyDescent="0.25">
      <c r="A32" s="58"/>
      <c r="B32" s="60"/>
      <c r="C32" s="67" t="s">
        <v>86</v>
      </c>
      <c r="D32" s="57">
        <v>93</v>
      </c>
      <c r="E32" s="19" t="s">
        <v>109</v>
      </c>
      <c r="F32" s="10">
        <v>68853050</v>
      </c>
      <c r="G32" s="10">
        <v>3023</v>
      </c>
      <c r="H32" s="11" t="s">
        <v>97</v>
      </c>
      <c r="I32" s="16" t="s">
        <v>2</v>
      </c>
      <c r="J32" s="16" t="s">
        <v>150</v>
      </c>
      <c r="K32" s="16">
        <v>13</v>
      </c>
      <c r="L32" s="72">
        <v>53</v>
      </c>
      <c r="M32" s="72">
        <f t="shared" si="2"/>
        <v>689</v>
      </c>
      <c r="N32" s="51">
        <f t="shared" si="0"/>
        <v>13</v>
      </c>
      <c r="O32" s="53" t="str">
        <f t="shared" si="1"/>
        <v>OK</v>
      </c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</row>
    <row r="33" spans="1:40" s="5" customFormat="1" ht="47.25" x14ac:dyDescent="0.25">
      <c r="A33" s="58"/>
      <c r="B33" s="61"/>
      <c r="C33" s="67" t="s">
        <v>86</v>
      </c>
      <c r="D33" s="57">
        <v>94</v>
      </c>
      <c r="E33" s="10" t="s">
        <v>109</v>
      </c>
      <c r="F33" s="10">
        <v>68853049</v>
      </c>
      <c r="G33" s="10">
        <v>3023</v>
      </c>
      <c r="H33" s="11" t="s">
        <v>96</v>
      </c>
      <c r="I33" s="16" t="s">
        <v>2</v>
      </c>
      <c r="J33" s="16" t="s">
        <v>150</v>
      </c>
      <c r="K33" s="16">
        <v>32</v>
      </c>
      <c r="L33" s="72">
        <v>54.79</v>
      </c>
      <c r="M33" s="72">
        <f t="shared" si="2"/>
        <v>1753.28</v>
      </c>
      <c r="N33" s="51">
        <f t="shared" si="0"/>
        <v>32</v>
      </c>
      <c r="O33" s="53" t="str">
        <f t="shared" si="1"/>
        <v>OK</v>
      </c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</row>
    <row r="34" spans="1:40" s="5" customFormat="1" ht="15.75" x14ac:dyDescent="0.25">
      <c r="A34" s="35" t="s">
        <v>62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15">
        <f>SUM(M6:M33)</f>
        <v>5779</v>
      </c>
      <c r="N34" s="51">
        <f t="shared" si="0"/>
        <v>0</v>
      </c>
      <c r="O34" s="53" t="str">
        <f t="shared" si="1"/>
        <v>OK</v>
      </c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</row>
    <row r="35" spans="1:40" ht="63" x14ac:dyDescent="0.25">
      <c r="A35" s="58" t="s">
        <v>71</v>
      </c>
      <c r="B35" s="59" t="s">
        <v>172</v>
      </c>
      <c r="C35" s="67" t="s">
        <v>86</v>
      </c>
      <c r="D35" s="57">
        <v>99</v>
      </c>
      <c r="E35" s="10" t="s">
        <v>110</v>
      </c>
      <c r="F35" s="10">
        <v>99880002</v>
      </c>
      <c r="G35" s="10">
        <v>3028</v>
      </c>
      <c r="H35" s="11" t="s">
        <v>104</v>
      </c>
      <c r="I35" s="14" t="s">
        <v>2</v>
      </c>
      <c r="J35" s="14" t="s">
        <v>164</v>
      </c>
      <c r="K35" s="16">
        <v>4</v>
      </c>
      <c r="L35" s="72">
        <v>142.27000000000001</v>
      </c>
      <c r="M35" s="72">
        <f t="shared" ref="M35:M44" si="3">L35*K35</f>
        <v>569.08000000000004</v>
      </c>
      <c r="N35" s="51">
        <f t="shared" si="0"/>
        <v>4</v>
      </c>
      <c r="O35" s="53" t="str">
        <f t="shared" si="1"/>
        <v>OK</v>
      </c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</row>
    <row r="36" spans="1:40" s="5" customFormat="1" ht="78.75" x14ac:dyDescent="0.25">
      <c r="A36" s="58"/>
      <c r="B36" s="60"/>
      <c r="C36" s="67" t="s">
        <v>86</v>
      </c>
      <c r="D36" s="57">
        <v>100</v>
      </c>
      <c r="E36" s="10" t="s">
        <v>110</v>
      </c>
      <c r="F36" s="18">
        <v>99880004</v>
      </c>
      <c r="G36" s="10">
        <v>3028</v>
      </c>
      <c r="H36" s="11" t="s">
        <v>94</v>
      </c>
      <c r="I36" s="14" t="s">
        <v>2</v>
      </c>
      <c r="J36" s="14" t="s">
        <v>165</v>
      </c>
      <c r="K36" s="16">
        <v>2</v>
      </c>
      <c r="L36" s="72">
        <v>31.2</v>
      </c>
      <c r="M36" s="72">
        <f t="shared" si="3"/>
        <v>62.4</v>
      </c>
      <c r="N36" s="51">
        <f t="shared" si="0"/>
        <v>2</v>
      </c>
      <c r="O36" s="53" t="str">
        <f t="shared" si="1"/>
        <v>OK</v>
      </c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</row>
    <row r="37" spans="1:40" s="5" customFormat="1" ht="31.5" x14ac:dyDescent="0.25">
      <c r="A37" s="58"/>
      <c r="B37" s="60"/>
      <c r="C37" s="67" t="s">
        <v>51</v>
      </c>
      <c r="D37" s="57">
        <v>101</v>
      </c>
      <c r="E37" s="10" t="s">
        <v>110</v>
      </c>
      <c r="F37" s="10">
        <v>29530048</v>
      </c>
      <c r="G37" s="10">
        <v>3028</v>
      </c>
      <c r="H37" s="11" t="s">
        <v>19</v>
      </c>
      <c r="I37" s="14" t="s">
        <v>25</v>
      </c>
      <c r="J37" s="14" t="s">
        <v>166</v>
      </c>
      <c r="K37" s="14">
        <v>5</v>
      </c>
      <c r="L37" s="72">
        <v>13.04</v>
      </c>
      <c r="M37" s="72">
        <f t="shared" si="3"/>
        <v>65.199999999999989</v>
      </c>
      <c r="N37" s="51">
        <f t="shared" si="0"/>
        <v>5</v>
      </c>
      <c r="O37" s="53" t="str">
        <f t="shared" si="1"/>
        <v>OK</v>
      </c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</row>
    <row r="38" spans="1:40" s="5" customFormat="1" ht="31.5" x14ac:dyDescent="0.25">
      <c r="A38" s="58"/>
      <c r="B38" s="60"/>
      <c r="C38" s="67" t="s">
        <v>51</v>
      </c>
      <c r="D38" s="57">
        <v>102</v>
      </c>
      <c r="E38" s="17" t="s">
        <v>90</v>
      </c>
      <c r="F38" s="10">
        <v>24422044</v>
      </c>
      <c r="G38" s="10">
        <v>3023</v>
      </c>
      <c r="H38" s="11" t="s">
        <v>16</v>
      </c>
      <c r="I38" s="14" t="s">
        <v>25</v>
      </c>
      <c r="J38" s="14" t="s">
        <v>167</v>
      </c>
      <c r="K38" s="14">
        <v>8</v>
      </c>
      <c r="L38" s="72">
        <v>51.73</v>
      </c>
      <c r="M38" s="72">
        <f t="shared" si="3"/>
        <v>413.84</v>
      </c>
      <c r="N38" s="51">
        <f t="shared" si="0"/>
        <v>8</v>
      </c>
      <c r="O38" s="53" t="str">
        <f t="shared" si="1"/>
        <v>OK</v>
      </c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</row>
    <row r="39" spans="1:40" s="5" customFormat="1" ht="47.25" x14ac:dyDescent="0.25">
      <c r="A39" s="58"/>
      <c r="B39" s="60"/>
      <c r="C39" s="67" t="s">
        <v>86</v>
      </c>
      <c r="D39" s="57">
        <v>103</v>
      </c>
      <c r="E39" s="10" t="s">
        <v>110</v>
      </c>
      <c r="F39" s="10">
        <v>85677001</v>
      </c>
      <c r="G39" s="10">
        <v>3023</v>
      </c>
      <c r="H39" s="11" t="s">
        <v>106</v>
      </c>
      <c r="I39" s="14" t="s">
        <v>2</v>
      </c>
      <c r="J39" s="14" t="s">
        <v>164</v>
      </c>
      <c r="K39" s="16">
        <v>4</v>
      </c>
      <c r="L39" s="72">
        <v>74.180000000000007</v>
      </c>
      <c r="M39" s="72">
        <f t="shared" si="3"/>
        <v>296.72000000000003</v>
      </c>
      <c r="N39" s="51">
        <f t="shared" si="0"/>
        <v>4</v>
      </c>
      <c r="O39" s="53" t="str">
        <f t="shared" si="1"/>
        <v>OK</v>
      </c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</row>
    <row r="40" spans="1:40" s="5" customFormat="1" ht="47.25" x14ac:dyDescent="0.25">
      <c r="A40" s="58"/>
      <c r="B40" s="60"/>
      <c r="C40" s="67" t="s">
        <v>86</v>
      </c>
      <c r="D40" s="57">
        <v>104</v>
      </c>
      <c r="E40" s="10" t="s">
        <v>110</v>
      </c>
      <c r="F40" s="9">
        <v>99864002</v>
      </c>
      <c r="G40" s="18">
        <v>3028</v>
      </c>
      <c r="H40" s="11" t="s">
        <v>105</v>
      </c>
      <c r="I40" s="14" t="s">
        <v>1</v>
      </c>
      <c r="J40" s="14" t="s">
        <v>168</v>
      </c>
      <c r="K40" s="16">
        <v>15</v>
      </c>
      <c r="L40" s="72">
        <v>75.349999999999994</v>
      </c>
      <c r="M40" s="72">
        <f t="shared" si="3"/>
        <v>1130.25</v>
      </c>
      <c r="N40" s="51">
        <f t="shared" si="0"/>
        <v>15</v>
      </c>
      <c r="O40" s="53" t="str">
        <f t="shared" si="1"/>
        <v>OK</v>
      </c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</row>
    <row r="41" spans="1:40" s="5" customFormat="1" ht="47.25" x14ac:dyDescent="0.25">
      <c r="A41" s="58"/>
      <c r="B41" s="60"/>
      <c r="C41" s="67" t="s">
        <v>86</v>
      </c>
      <c r="D41" s="57">
        <v>105</v>
      </c>
      <c r="E41" s="10" t="s">
        <v>110</v>
      </c>
      <c r="F41" s="9">
        <v>99864009</v>
      </c>
      <c r="G41" s="18">
        <v>3028</v>
      </c>
      <c r="H41" s="11" t="s">
        <v>91</v>
      </c>
      <c r="I41" s="14" t="s">
        <v>1</v>
      </c>
      <c r="J41" s="14" t="s">
        <v>168</v>
      </c>
      <c r="K41" s="16">
        <v>4</v>
      </c>
      <c r="L41" s="72">
        <v>74.400000000000006</v>
      </c>
      <c r="M41" s="72">
        <f t="shared" si="3"/>
        <v>297.60000000000002</v>
      </c>
      <c r="N41" s="51">
        <f t="shared" si="0"/>
        <v>4</v>
      </c>
      <c r="O41" s="53" t="str">
        <f t="shared" si="1"/>
        <v>OK</v>
      </c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</row>
    <row r="42" spans="1:40" s="5" customFormat="1" ht="56.25" customHeight="1" x14ac:dyDescent="0.25">
      <c r="A42" s="58"/>
      <c r="B42" s="60"/>
      <c r="C42" s="67" t="s">
        <v>86</v>
      </c>
      <c r="D42" s="57">
        <v>106</v>
      </c>
      <c r="E42" s="10" t="s">
        <v>110</v>
      </c>
      <c r="F42" s="10">
        <v>99864007</v>
      </c>
      <c r="G42" s="10">
        <v>3028</v>
      </c>
      <c r="H42" s="11" t="s">
        <v>92</v>
      </c>
      <c r="I42" s="14" t="s">
        <v>1</v>
      </c>
      <c r="J42" s="14" t="s">
        <v>169</v>
      </c>
      <c r="K42" s="16">
        <v>1</v>
      </c>
      <c r="L42" s="72">
        <v>132.01</v>
      </c>
      <c r="M42" s="72">
        <f t="shared" si="3"/>
        <v>132.01</v>
      </c>
      <c r="N42" s="51">
        <f t="shared" si="0"/>
        <v>1</v>
      </c>
      <c r="O42" s="53" t="str">
        <f t="shared" si="1"/>
        <v>OK</v>
      </c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</row>
    <row r="43" spans="1:40" s="5" customFormat="1" ht="63" x14ac:dyDescent="0.25">
      <c r="A43" s="58"/>
      <c r="B43" s="60"/>
      <c r="C43" s="67" t="s">
        <v>87</v>
      </c>
      <c r="D43" s="57">
        <v>107</v>
      </c>
      <c r="E43" s="19" t="s">
        <v>90</v>
      </c>
      <c r="F43" s="10">
        <v>24422044</v>
      </c>
      <c r="G43" s="10">
        <v>3023</v>
      </c>
      <c r="H43" s="11" t="s">
        <v>93</v>
      </c>
      <c r="I43" s="14" t="s">
        <v>25</v>
      </c>
      <c r="J43" s="14" t="s">
        <v>167</v>
      </c>
      <c r="K43" s="14">
        <v>11</v>
      </c>
      <c r="L43" s="72">
        <v>34.61</v>
      </c>
      <c r="M43" s="72">
        <f t="shared" si="3"/>
        <v>380.71</v>
      </c>
      <c r="N43" s="51">
        <f t="shared" si="0"/>
        <v>11</v>
      </c>
      <c r="O43" s="53" t="str">
        <f t="shared" si="1"/>
        <v>OK</v>
      </c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</row>
    <row r="44" spans="1:40" s="5" customFormat="1" ht="31.5" x14ac:dyDescent="0.25">
      <c r="A44" s="58"/>
      <c r="B44" s="61"/>
      <c r="C44" s="67" t="s">
        <v>86</v>
      </c>
      <c r="D44" s="57">
        <v>108</v>
      </c>
      <c r="E44" s="10" t="s">
        <v>110</v>
      </c>
      <c r="F44" s="10">
        <v>37958002</v>
      </c>
      <c r="G44" s="10">
        <v>3028</v>
      </c>
      <c r="H44" s="11" t="s">
        <v>26</v>
      </c>
      <c r="I44" s="14" t="s">
        <v>2</v>
      </c>
      <c r="J44" s="14" t="s">
        <v>170</v>
      </c>
      <c r="K44" s="16">
        <v>4</v>
      </c>
      <c r="L44" s="72">
        <v>15.09</v>
      </c>
      <c r="M44" s="72">
        <f t="shared" si="3"/>
        <v>60.36</v>
      </c>
      <c r="N44" s="51">
        <f t="shared" si="0"/>
        <v>4</v>
      </c>
      <c r="O44" s="53" t="str">
        <f t="shared" si="1"/>
        <v>OK</v>
      </c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</row>
    <row r="45" spans="1:40" s="5" customFormat="1" ht="15.75" x14ac:dyDescent="0.25">
      <c r="A45" s="35" t="s">
        <v>63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15">
        <f>SUM(M35:M44)</f>
        <v>3408.1699999999996</v>
      </c>
      <c r="N45" s="51">
        <f t="shared" si="0"/>
        <v>0</v>
      </c>
      <c r="O45" s="53" t="str">
        <f t="shared" si="1"/>
        <v>OK</v>
      </c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</row>
    <row r="46" spans="1:40" s="5" customFormat="1" ht="84" x14ac:dyDescent="0.25">
      <c r="A46" s="57" t="s">
        <v>72</v>
      </c>
      <c r="B46" s="62" t="s">
        <v>178</v>
      </c>
      <c r="C46" s="56" t="s">
        <v>51</v>
      </c>
      <c r="D46" s="57">
        <v>113</v>
      </c>
      <c r="E46" s="19" t="s">
        <v>107</v>
      </c>
      <c r="F46" s="10">
        <v>101435005</v>
      </c>
      <c r="G46" s="10">
        <v>5239</v>
      </c>
      <c r="H46" s="11" t="s">
        <v>15</v>
      </c>
      <c r="I46" s="9" t="s">
        <v>0</v>
      </c>
      <c r="J46" s="9" t="s">
        <v>171</v>
      </c>
      <c r="K46" s="12">
        <v>20</v>
      </c>
      <c r="L46" s="72">
        <v>750</v>
      </c>
      <c r="M46" s="72">
        <f>L46*K46</f>
        <v>15000</v>
      </c>
      <c r="N46" s="51">
        <f t="shared" si="0"/>
        <v>20</v>
      </c>
      <c r="O46" s="53" t="str">
        <f t="shared" si="1"/>
        <v>OK</v>
      </c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</row>
    <row r="47" spans="1:40" s="5" customFormat="1" ht="15.75" x14ac:dyDescent="0.25">
      <c r="A47" s="34" t="s">
        <v>64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15">
        <f>SUM(M46)</f>
        <v>15000</v>
      </c>
      <c r="N47" s="51">
        <f t="shared" si="0"/>
        <v>0</v>
      </c>
      <c r="O47" s="53" t="str">
        <f t="shared" si="1"/>
        <v>OK</v>
      </c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</row>
    <row r="48" spans="1:40" ht="130.5" x14ac:dyDescent="0.25">
      <c r="A48" s="63" t="s">
        <v>73</v>
      </c>
      <c r="B48" s="64" t="s">
        <v>126</v>
      </c>
      <c r="C48" s="65" t="s">
        <v>85</v>
      </c>
      <c r="D48" s="63">
        <v>129</v>
      </c>
      <c r="E48" s="22" t="s">
        <v>117</v>
      </c>
      <c r="F48" s="20">
        <v>79812016</v>
      </c>
      <c r="G48" s="20">
        <v>3017</v>
      </c>
      <c r="H48" s="71" t="s">
        <v>81</v>
      </c>
      <c r="I48" s="21" t="s">
        <v>27</v>
      </c>
      <c r="J48" s="21" t="s">
        <v>134</v>
      </c>
      <c r="K48" s="20">
        <v>40</v>
      </c>
      <c r="L48" s="72">
        <v>56.95</v>
      </c>
      <c r="M48" s="72">
        <f>L48*K48</f>
        <v>2278</v>
      </c>
      <c r="N48" s="51">
        <f t="shared" si="0"/>
        <v>40</v>
      </c>
      <c r="O48" s="53" t="str">
        <f t="shared" si="1"/>
        <v>OK</v>
      </c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</row>
    <row r="49" spans="1:40" ht="15.75" x14ac:dyDescent="0.25">
      <c r="A49" s="33" t="s">
        <v>65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15">
        <f>SUM(M48:M48)</f>
        <v>2278</v>
      </c>
      <c r="N49" s="51">
        <f t="shared" si="0"/>
        <v>0</v>
      </c>
      <c r="O49" s="53" t="str">
        <f t="shared" si="1"/>
        <v>OK</v>
      </c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</row>
    <row r="50" spans="1:40" ht="130.5" x14ac:dyDescent="0.25">
      <c r="A50" s="63" t="s">
        <v>74</v>
      </c>
      <c r="B50" s="64" t="s">
        <v>126</v>
      </c>
      <c r="C50" s="65" t="s">
        <v>84</v>
      </c>
      <c r="D50" s="63">
        <v>130</v>
      </c>
      <c r="E50" s="23" t="s">
        <v>118</v>
      </c>
      <c r="F50" s="23">
        <v>2143043</v>
      </c>
      <c r="G50" s="23">
        <v>3024</v>
      </c>
      <c r="H50" s="75" t="s">
        <v>82</v>
      </c>
      <c r="I50" s="76" t="s">
        <v>83</v>
      </c>
      <c r="J50" s="76" t="s">
        <v>132</v>
      </c>
      <c r="K50" s="20">
        <v>1000</v>
      </c>
      <c r="L50" s="72">
        <v>0.71</v>
      </c>
      <c r="M50" s="72">
        <v>710</v>
      </c>
      <c r="N50" s="51">
        <f t="shared" si="0"/>
        <v>1000</v>
      </c>
      <c r="O50" s="53" t="str">
        <f t="shared" si="1"/>
        <v>OK</v>
      </c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</row>
    <row r="51" spans="1:40" ht="15.75" x14ac:dyDescent="0.25">
      <c r="A51" s="33" t="s">
        <v>66</v>
      </c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15">
        <f>SUM(M50:M50)</f>
        <v>710</v>
      </c>
      <c r="N51" s="51">
        <f t="shared" si="0"/>
        <v>0</v>
      </c>
      <c r="O51" s="53" t="str">
        <f t="shared" si="1"/>
        <v>OK</v>
      </c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</row>
    <row r="52" spans="1:40" ht="130.5" x14ac:dyDescent="0.25">
      <c r="A52" s="57" t="s">
        <v>76</v>
      </c>
      <c r="B52" s="64" t="s">
        <v>126</v>
      </c>
      <c r="C52" s="66" t="s">
        <v>51</v>
      </c>
      <c r="D52" s="57">
        <v>131</v>
      </c>
      <c r="E52" s="24" t="s">
        <v>121</v>
      </c>
      <c r="F52" s="24">
        <v>31836008</v>
      </c>
      <c r="G52" s="24">
        <v>5224</v>
      </c>
      <c r="H52" s="11" t="s">
        <v>50</v>
      </c>
      <c r="I52" s="16" t="s">
        <v>2</v>
      </c>
      <c r="J52" s="16" t="s">
        <v>135</v>
      </c>
      <c r="K52" s="16">
        <v>4</v>
      </c>
      <c r="L52" s="72">
        <v>307</v>
      </c>
      <c r="M52" s="72">
        <f>L52*K52</f>
        <v>1228</v>
      </c>
      <c r="N52" s="51">
        <f t="shared" si="0"/>
        <v>4</v>
      </c>
      <c r="O52" s="53" t="str">
        <f t="shared" si="1"/>
        <v>OK</v>
      </c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</row>
    <row r="53" spans="1:40" ht="15.75" x14ac:dyDescent="0.25">
      <c r="A53" s="34" t="s">
        <v>67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5">
        <f>SUM(M52)</f>
        <v>1228</v>
      </c>
      <c r="N53" s="51">
        <f t="shared" si="0"/>
        <v>0</v>
      </c>
      <c r="O53" s="53" t="str">
        <f t="shared" si="1"/>
        <v>OK</v>
      </c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</row>
    <row r="54" spans="1:40" ht="15.75" x14ac:dyDescent="0.25">
      <c r="A54" s="58" t="s">
        <v>75</v>
      </c>
      <c r="B54" s="59" t="s">
        <v>126</v>
      </c>
      <c r="C54" s="67" t="s">
        <v>52</v>
      </c>
      <c r="D54" s="57">
        <v>132</v>
      </c>
      <c r="E54" s="17" t="s">
        <v>89</v>
      </c>
      <c r="F54" s="10">
        <v>28959003</v>
      </c>
      <c r="G54" s="18">
        <v>3021</v>
      </c>
      <c r="H54" s="11" t="s">
        <v>31</v>
      </c>
      <c r="I54" s="16" t="s">
        <v>27</v>
      </c>
      <c r="J54" s="16" t="s">
        <v>136</v>
      </c>
      <c r="K54" s="16">
        <v>1</v>
      </c>
      <c r="L54" s="72">
        <v>9.0500000000000007</v>
      </c>
      <c r="M54" s="72">
        <f t="shared" ref="M54:M60" si="4">L54*K54</f>
        <v>9.0500000000000007</v>
      </c>
      <c r="N54" s="51">
        <f t="shared" si="0"/>
        <v>1</v>
      </c>
      <c r="O54" s="53" t="str">
        <f t="shared" si="1"/>
        <v>OK</v>
      </c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</row>
    <row r="55" spans="1:40" ht="15.75" x14ac:dyDescent="0.25">
      <c r="A55" s="58"/>
      <c r="B55" s="60"/>
      <c r="C55" s="67" t="s">
        <v>53</v>
      </c>
      <c r="D55" s="57">
        <v>133</v>
      </c>
      <c r="E55" s="17" t="s">
        <v>89</v>
      </c>
      <c r="F55" s="10">
        <v>77690002</v>
      </c>
      <c r="G55" s="18">
        <v>3021</v>
      </c>
      <c r="H55" s="11" t="s">
        <v>37</v>
      </c>
      <c r="I55" s="16" t="s">
        <v>27</v>
      </c>
      <c r="J55" s="16" t="s">
        <v>137</v>
      </c>
      <c r="K55" s="16">
        <v>2</v>
      </c>
      <c r="L55" s="72">
        <v>22</v>
      </c>
      <c r="M55" s="72">
        <f t="shared" si="4"/>
        <v>44</v>
      </c>
      <c r="N55" s="51">
        <f t="shared" si="0"/>
        <v>2</v>
      </c>
      <c r="O55" s="53" t="str">
        <f t="shared" si="1"/>
        <v>OK</v>
      </c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</row>
    <row r="56" spans="1:40" ht="15.75" x14ac:dyDescent="0.25">
      <c r="A56" s="58"/>
      <c r="B56" s="60"/>
      <c r="C56" s="67" t="s">
        <v>53</v>
      </c>
      <c r="D56" s="57">
        <v>134</v>
      </c>
      <c r="E56" s="19" t="s">
        <v>116</v>
      </c>
      <c r="F56" s="10">
        <v>121126002</v>
      </c>
      <c r="G56" s="10">
        <v>3021</v>
      </c>
      <c r="H56" s="11" t="s">
        <v>38</v>
      </c>
      <c r="I56" s="16" t="s">
        <v>27</v>
      </c>
      <c r="J56" s="16" t="s">
        <v>138</v>
      </c>
      <c r="K56" s="14">
        <v>1</v>
      </c>
      <c r="L56" s="72">
        <v>110</v>
      </c>
      <c r="M56" s="72">
        <f t="shared" si="4"/>
        <v>110</v>
      </c>
      <c r="N56" s="51">
        <f t="shared" si="0"/>
        <v>1</v>
      </c>
      <c r="O56" s="53" t="str">
        <f t="shared" si="1"/>
        <v>OK</v>
      </c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</row>
    <row r="57" spans="1:40" ht="15.75" x14ac:dyDescent="0.25">
      <c r="A57" s="58"/>
      <c r="B57" s="60"/>
      <c r="C57" s="67" t="s">
        <v>55</v>
      </c>
      <c r="D57" s="57">
        <v>135</v>
      </c>
      <c r="E57" s="25" t="s">
        <v>119</v>
      </c>
      <c r="F57" s="25">
        <v>3476043</v>
      </c>
      <c r="G57" s="25">
        <v>3024</v>
      </c>
      <c r="H57" s="11" t="s">
        <v>44</v>
      </c>
      <c r="I57" s="16" t="s">
        <v>27</v>
      </c>
      <c r="J57" s="16" t="s">
        <v>139</v>
      </c>
      <c r="K57" s="14">
        <v>1</v>
      </c>
      <c r="L57" s="72">
        <v>6.5</v>
      </c>
      <c r="M57" s="72">
        <f t="shared" si="4"/>
        <v>6.5</v>
      </c>
      <c r="N57" s="51">
        <f t="shared" si="0"/>
        <v>1</v>
      </c>
      <c r="O57" s="53" t="str">
        <f t="shared" si="1"/>
        <v>OK</v>
      </c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</row>
    <row r="58" spans="1:40" ht="15.75" x14ac:dyDescent="0.25">
      <c r="A58" s="58"/>
      <c r="B58" s="60"/>
      <c r="C58" s="67" t="s">
        <v>53</v>
      </c>
      <c r="D58" s="57">
        <v>136</v>
      </c>
      <c r="E58" s="17" t="s">
        <v>115</v>
      </c>
      <c r="F58" s="10">
        <v>5584006</v>
      </c>
      <c r="G58" s="10">
        <v>3021</v>
      </c>
      <c r="H58" s="11" t="s">
        <v>45</v>
      </c>
      <c r="I58" s="16" t="s">
        <v>27</v>
      </c>
      <c r="J58" s="16" t="s">
        <v>140</v>
      </c>
      <c r="K58" s="16">
        <v>10</v>
      </c>
      <c r="L58" s="72">
        <v>8.3800000000000008</v>
      </c>
      <c r="M58" s="72">
        <f t="shared" si="4"/>
        <v>83.800000000000011</v>
      </c>
      <c r="N58" s="51">
        <f t="shared" si="0"/>
        <v>10</v>
      </c>
      <c r="O58" s="53" t="str">
        <f t="shared" si="1"/>
        <v>OK</v>
      </c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</row>
    <row r="59" spans="1:40" ht="15.75" x14ac:dyDescent="0.25">
      <c r="A59" s="58"/>
      <c r="B59" s="60"/>
      <c r="C59" s="67" t="s">
        <v>53</v>
      </c>
      <c r="D59" s="57">
        <v>137</v>
      </c>
      <c r="E59" s="17" t="s">
        <v>89</v>
      </c>
      <c r="F59" s="10">
        <v>5371013</v>
      </c>
      <c r="G59" s="10">
        <v>3021</v>
      </c>
      <c r="H59" s="11" t="s">
        <v>46</v>
      </c>
      <c r="I59" s="16" t="s">
        <v>27</v>
      </c>
      <c r="J59" s="16" t="s">
        <v>141</v>
      </c>
      <c r="K59" s="16">
        <v>4</v>
      </c>
      <c r="L59" s="72">
        <v>27.33</v>
      </c>
      <c r="M59" s="72">
        <f t="shared" si="4"/>
        <v>109.32</v>
      </c>
      <c r="N59" s="51">
        <f t="shared" si="0"/>
        <v>4</v>
      </c>
      <c r="O59" s="53" t="str">
        <f t="shared" si="1"/>
        <v>OK</v>
      </c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</row>
    <row r="60" spans="1:40" ht="31.5" x14ac:dyDescent="0.25">
      <c r="A60" s="58"/>
      <c r="B60" s="61"/>
      <c r="C60" s="67" t="s">
        <v>52</v>
      </c>
      <c r="D60" s="57">
        <v>138</v>
      </c>
      <c r="E60" s="19" t="s">
        <v>116</v>
      </c>
      <c r="F60" s="10">
        <v>121126002</v>
      </c>
      <c r="G60" s="10">
        <v>3021</v>
      </c>
      <c r="H60" s="11" t="s">
        <v>47</v>
      </c>
      <c r="I60" s="16" t="s">
        <v>48</v>
      </c>
      <c r="J60" s="16" t="s">
        <v>137</v>
      </c>
      <c r="K60" s="16">
        <v>2</v>
      </c>
      <c r="L60" s="72">
        <v>87.03</v>
      </c>
      <c r="M60" s="72">
        <f t="shared" si="4"/>
        <v>174.06</v>
      </c>
      <c r="N60" s="51">
        <f t="shared" si="0"/>
        <v>2</v>
      </c>
      <c r="O60" s="53" t="str">
        <f t="shared" si="1"/>
        <v>OK</v>
      </c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</row>
    <row r="61" spans="1:40" ht="15.75" x14ac:dyDescent="0.25">
      <c r="A61" s="35" t="s">
        <v>124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15">
        <f>SUM(M54:M60)</f>
        <v>536.73</v>
      </c>
      <c r="N61" s="51">
        <f t="shared" si="0"/>
        <v>0</v>
      </c>
      <c r="O61" s="53" t="str">
        <f t="shared" si="1"/>
        <v>OK</v>
      </c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</row>
    <row r="62" spans="1:40" ht="31.5" x14ac:dyDescent="0.25">
      <c r="A62" s="68" t="s">
        <v>77</v>
      </c>
      <c r="B62" s="59" t="s">
        <v>126</v>
      </c>
      <c r="C62" s="67" t="s">
        <v>53</v>
      </c>
      <c r="D62" s="57">
        <v>144</v>
      </c>
      <c r="E62" s="10" t="s">
        <v>114</v>
      </c>
      <c r="F62" s="18">
        <v>118630013</v>
      </c>
      <c r="G62" s="18">
        <v>0</v>
      </c>
      <c r="H62" s="11" t="s">
        <v>32</v>
      </c>
      <c r="I62" s="16" t="s">
        <v>27</v>
      </c>
      <c r="J62" s="16" t="s">
        <v>142</v>
      </c>
      <c r="K62" s="14">
        <v>4</v>
      </c>
      <c r="L62" s="72">
        <v>15.14</v>
      </c>
      <c r="M62" s="72">
        <f t="shared" ref="M62:M71" si="5">L62*K62</f>
        <v>60.56</v>
      </c>
      <c r="N62" s="51">
        <f t="shared" si="0"/>
        <v>4</v>
      </c>
      <c r="O62" s="53" t="str">
        <f t="shared" si="1"/>
        <v>OK</v>
      </c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</row>
    <row r="63" spans="1:40" ht="15.75" x14ac:dyDescent="0.25">
      <c r="A63" s="69"/>
      <c r="B63" s="60"/>
      <c r="C63" s="67" t="s">
        <v>54</v>
      </c>
      <c r="D63" s="57">
        <v>145</v>
      </c>
      <c r="E63" s="19" t="s">
        <v>114</v>
      </c>
      <c r="F63" s="18">
        <v>118630013</v>
      </c>
      <c r="G63" s="18">
        <v>0</v>
      </c>
      <c r="H63" s="11" t="s">
        <v>33</v>
      </c>
      <c r="I63" s="16" t="s">
        <v>27</v>
      </c>
      <c r="J63" s="16" t="s">
        <v>143</v>
      </c>
      <c r="K63" s="16">
        <v>5</v>
      </c>
      <c r="L63" s="72">
        <v>41.36</v>
      </c>
      <c r="M63" s="72">
        <f t="shared" si="5"/>
        <v>206.8</v>
      </c>
      <c r="N63" s="51">
        <f t="shared" si="0"/>
        <v>5</v>
      </c>
      <c r="O63" s="53" t="str">
        <f t="shared" si="1"/>
        <v>OK</v>
      </c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</row>
    <row r="64" spans="1:40" ht="15.75" x14ac:dyDescent="0.25">
      <c r="A64" s="69"/>
      <c r="B64" s="60"/>
      <c r="C64" s="67" t="s">
        <v>53</v>
      </c>
      <c r="D64" s="57">
        <v>146</v>
      </c>
      <c r="E64" s="19" t="s">
        <v>115</v>
      </c>
      <c r="F64" s="10">
        <v>27022001</v>
      </c>
      <c r="G64" s="10">
        <v>3021</v>
      </c>
      <c r="H64" s="11" t="s">
        <v>34</v>
      </c>
      <c r="I64" s="16" t="s">
        <v>27</v>
      </c>
      <c r="J64" s="16" t="s">
        <v>142</v>
      </c>
      <c r="K64" s="16">
        <v>2</v>
      </c>
      <c r="L64" s="72">
        <v>6.01</v>
      </c>
      <c r="M64" s="72">
        <f t="shared" si="5"/>
        <v>12.02</v>
      </c>
      <c r="N64" s="51">
        <f t="shared" si="0"/>
        <v>2</v>
      </c>
      <c r="O64" s="53" t="str">
        <f t="shared" si="1"/>
        <v>OK</v>
      </c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</row>
    <row r="65" spans="1:40" ht="63" x14ac:dyDescent="0.25">
      <c r="A65" s="69"/>
      <c r="B65" s="60"/>
      <c r="C65" s="67" t="s">
        <v>53</v>
      </c>
      <c r="D65" s="57">
        <v>147</v>
      </c>
      <c r="E65" s="17" t="s">
        <v>89</v>
      </c>
      <c r="F65" s="10">
        <v>83038003</v>
      </c>
      <c r="G65" s="10">
        <v>3021</v>
      </c>
      <c r="H65" s="11" t="s">
        <v>35</v>
      </c>
      <c r="I65" s="16" t="s">
        <v>27</v>
      </c>
      <c r="J65" s="16" t="s">
        <v>144</v>
      </c>
      <c r="K65" s="16">
        <v>1</v>
      </c>
      <c r="L65" s="72">
        <v>160.33000000000001</v>
      </c>
      <c r="M65" s="72">
        <f t="shared" si="5"/>
        <v>160.33000000000001</v>
      </c>
      <c r="N65" s="51">
        <f t="shared" si="0"/>
        <v>1</v>
      </c>
      <c r="O65" s="53" t="str">
        <f t="shared" si="1"/>
        <v>OK</v>
      </c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</row>
    <row r="66" spans="1:40" ht="47.25" x14ac:dyDescent="0.25">
      <c r="A66" s="69"/>
      <c r="B66" s="60"/>
      <c r="C66" s="67" t="s">
        <v>53</v>
      </c>
      <c r="D66" s="57">
        <v>148</v>
      </c>
      <c r="E66" s="17" t="s">
        <v>89</v>
      </c>
      <c r="F66" s="10">
        <v>90891001</v>
      </c>
      <c r="G66" s="18">
        <v>3021</v>
      </c>
      <c r="H66" s="11" t="s">
        <v>36</v>
      </c>
      <c r="I66" s="16" t="s">
        <v>27</v>
      </c>
      <c r="J66" s="16" t="s">
        <v>137</v>
      </c>
      <c r="K66" s="16">
        <v>3</v>
      </c>
      <c r="L66" s="72">
        <v>18.37</v>
      </c>
      <c r="M66" s="72">
        <f t="shared" si="5"/>
        <v>55.11</v>
      </c>
      <c r="N66" s="51">
        <f t="shared" si="0"/>
        <v>3</v>
      </c>
      <c r="O66" s="53" t="str">
        <f t="shared" si="1"/>
        <v>OK</v>
      </c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</row>
    <row r="67" spans="1:40" ht="15.75" x14ac:dyDescent="0.25">
      <c r="A67" s="69"/>
      <c r="B67" s="60"/>
      <c r="C67" s="67" t="s">
        <v>53</v>
      </c>
      <c r="D67" s="57">
        <v>149</v>
      </c>
      <c r="E67" s="17" t="s">
        <v>115</v>
      </c>
      <c r="F67" s="18">
        <v>26654009</v>
      </c>
      <c r="G67" s="18">
        <v>3021</v>
      </c>
      <c r="H67" s="11" t="s">
        <v>39</v>
      </c>
      <c r="I67" s="16" t="s">
        <v>27</v>
      </c>
      <c r="J67" s="16" t="s">
        <v>145</v>
      </c>
      <c r="K67" s="16">
        <v>4</v>
      </c>
      <c r="L67" s="72">
        <v>32.75</v>
      </c>
      <c r="M67" s="72">
        <f t="shared" si="5"/>
        <v>131</v>
      </c>
      <c r="N67" s="51">
        <f t="shared" si="0"/>
        <v>4</v>
      </c>
      <c r="O67" s="53" t="str">
        <f t="shared" si="1"/>
        <v>OK</v>
      </c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</row>
    <row r="68" spans="1:40" ht="15.75" x14ac:dyDescent="0.25">
      <c r="A68" s="69"/>
      <c r="B68" s="60"/>
      <c r="C68" s="67" t="s">
        <v>53</v>
      </c>
      <c r="D68" s="57">
        <v>150</v>
      </c>
      <c r="E68" s="17" t="s">
        <v>89</v>
      </c>
      <c r="F68" s="18">
        <v>118842001</v>
      </c>
      <c r="G68" s="18">
        <v>3021</v>
      </c>
      <c r="H68" s="11" t="s">
        <v>41</v>
      </c>
      <c r="I68" s="16" t="s">
        <v>40</v>
      </c>
      <c r="J68" s="16" t="s">
        <v>144</v>
      </c>
      <c r="K68" s="16">
        <v>4</v>
      </c>
      <c r="L68" s="72">
        <v>19.78</v>
      </c>
      <c r="M68" s="72">
        <f t="shared" si="5"/>
        <v>79.12</v>
      </c>
      <c r="N68" s="51">
        <f t="shared" ref="N68:N72" si="6">K68-P68-Q68-R68-S68-T68-U68-V68-W68-X68-Y68-Z68-AA68-AB68-AC68-AD68-AE68-AF68-AG68-AH68-AI68-AJ68-AK68-AL68-AM68-AN68</f>
        <v>4</v>
      </c>
      <c r="O68" s="53" t="str">
        <f t="shared" ref="O68:O74" si="7">IF(N68&lt;0,"ATENÇÃO","OK")</f>
        <v>OK</v>
      </c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</row>
    <row r="69" spans="1:40" ht="15.75" x14ac:dyDescent="0.25">
      <c r="A69" s="69"/>
      <c r="B69" s="60"/>
      <c r="C69" s="67" t="s">
        <v>53</v>
      </c>
      <c r="D69" s="57">
        <v>151</v>
      </c>
      <c r="E69" s="10" t="s">
        <v>89</v>
      </c>
      <c r="F69" s="10">
        <v>118842002</v>
      </c>
      <c r="G69" s="10">
        <v>3021</v>
      </c>
      <c r="H69" s="11" t="s">
        <v>42</v>
      </c>
      <c r="I69" s="16" t="s">
        <v>40</v>
      </c>
      <c r="J69" s="16" t="s">
        <v>144</v>
      </c>
      <c r="K69" s="16">
        <v>4</v>
      </c>
      <c r="L69" s="72">
        <v>54.13</v>
      </c>
      <c r="M69" s="72">
        <f t="shared" si="5"/>
        <v>216.52</v>
      </c>
      <c r="N69" s="51">
        <f t="shared" si="6"/>
        <v>4</v>
      </c>
      <c r="O69" s="53" t="str">
        <f t="shared" si="7"/>
        <v>OK</v>
      </c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</row>
    <row r="70" spans="1:40" ht="15.75" x14ac:dyDescent="0.25">
      <c r="A70" s="69"/>
      <c r="B70" s="60"/>
      <c r="C70" s="67" t="s">
        <v>53</v>
      </c>
      <c r="D70" s="57">
        <v>152</v>
      </c>
      <c r="E70" s="17" t="s">
        <v>122</v>
      </c>
      <c r="F70" s="18">
        <v>11908002</v>
      </c>
      <c r="G70" s="18">
        <v>3022</v>
      </c>
      <c r="H70" s="11" t="s">
        <v>43</v>
      </c>
      <c r="I70" s="16" t="s">
        <v>27</v>
      </c>
      <c r="J70" s="16" t="s">
        <v>146</v>
      </c>
      <c r="K70" s="16">
        <v>2</v>
      </c>
      <c r="L70" s="72">
        <v>84.35</v>
      </c>
      <c r="M70" s="72">
        <f t="shared" si="5"/>
        <v>168.7</v>
      </c>
      <c r="N70" s="51">
        <f t="shared" si="6"/>
        <v>2</v>
      </c>
      <c r="O70" s="53" t="str">
        <f t="shared" si="7"/>
        <v>OK</v>
      </c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</row>
    <row r="71" spans="1:40" ht="15.75" x14ac:dyDescent="0.25">
      <c r="A71" s="70"/>
      <c r="B71" s="61"/>
      <c r="C71" s="67" t="s">
        <v>53</v>
      </c>
      <c r="D71" s="57">
        <v>153</v>
      </c>
      <c r="E71" s="10" t="s">
        <v>123</v>
      </c>
      <c r="F71" s="10">
        <v>27189005</v>
      </c>
      <c r="G71" s="10">
        <v>3036</v>
      </c>
      <c r="H71" s="11" t="s">
        <v>49</v>
      </c>
      <c r="I71" s="16" t="s">
        <v>27</v>
      </c>
      <c r="J71" s="16" t="s">
        <v>147</v>
      </c>
      <c r="K71" s="14">
        <v>2</v>
      </c>
      <c r="L71" s="72">
        <v>54.99</v>
      </c>
      <c r="M71" s="72">
        <f t="shared" si="5"/>
        <v>109.98</v>
      </c>
      <c r="N71" s="51">
        <f t="shared" si="6"/>
        <v>2</v>
      </c>
      <c r="O71" s="53" t="str">
        <f t="shared" si="7"/>
        <v>OK</v>
      </c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</row>
    <row r="72" spans="1:40" ht="15.75" x14ac:dyDescent="0.25">
      <c r="A72" s="35" t="s">
        <v>68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15">
        <f>SUM(M62:M71)</f>
        <v>1200.1400000000001</v>
      </c>
      <c r="N72" s="51">
        <f t="shared" si="6"/>
        <v>0</v>
      </c>
      <c r="O72" s="53" t="str">
        <f t="shared" si="7"/>
        <v>OK</v>
      </c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</row>
    <row r="73" spans="1:40" ht="15.75" x14ac:dyDescent="0.25">
      <c r="A73" s="28"/>
      <c r="B73" s="28"/>
      <c r="C73" s="46"/>
      <c r="D73" s="28"/>
      <c r="E73" s="28"/>
      <c r="F73" s="29"/>
      <c r="G73" s="29"/>
      <c r="H73" s="30"/>
      <c r="I73" s="28"/>
      <c r="J73" s="28"/>
      <c r="K73" s="28"/>
      <c r="L73" s="47"/>
      <c r="M73" s="48"/>
      <c r="N73" s="49"/>
      <c r="O73" s="52"/>
    </row>
    <row r="74" spans="1:40" ht="15.75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49"/>
      <c r="O74" s="52"/>
    </row>
    <row r="75" spans="1:40" ht="15.75" x14ac:dyDescent="0.25">
      <c r="A75" s="36" t="s">
        <v>126</v>
      </c>
      <c r="B75" s="36"/>
      <c r="C75" s="36"/>
      <c r="D75" s="36"/>
      <c r="E75" s="36"/>
      <c r="F75" s="36"/>
      <c r="G75" s="36"/>
      <c r="H75" s="36"/>
      <c r="I75" s="28"/>
      <c r="J75" s="28"/>
      <c r="K75" s="28"/>
      <c r="L75" s="31"/>
      <c r="M75" s="32"/>
    </row>
    <row r="76" spans="1:40" ht="15.75" x14ac:dyDescent="0.25">
      <c r="A76" s="36" t="s">
        <v>127</v>
      </c>
      <c r="B76" s="36"/>
      <c r="C76" s="36"/>
      <c r="D76" s="36"/>
      <c r="E76" s="36"/>
      <c r="F76" s="36"/>
      <c r="G76" s="36"/>
      <c r="H76" s="36"/>
      <c r="I76" s="28"/>
      <c r="J76" s="28"/>
      <c r="K76" s="28"/>
      <c r="L76" s="31"/>
      <c r="M76" s="32"/>
    </row>
    <row r="77" spans="1:40" ht="15.75" x14ac:dyDescent="0.25">
      <c r="A77" s="36" t="s">
        <v>128</v>
      </c>
      <c r="B77" s="36"/>
      <c r="C77" s="36"/>
      <c r="D77" s="36"/>
      <c r="E77" s="36"/>
      <c r="F77" s="36"/>
      <c r="G77" s="36"/>
      <c r="H77" s="36"/>
      <c r="I77" s="28"/>
      <c r="J77" s="28"/>
      <c r="K77" s="28"/>
      <c r="L77" s="31"/>
      <c r="M77" s="31"/>
    </row>
    <row r="78" spans="1:40" ht="15.75" x14ac:dyDescent="0.25">
      <c r="A78" s="36" t="s">
        <v>129</v>
      </c>
      <c r="B78" s="36"/>
      <c r="C78" s="36"/>
      <c r="D78" s="36"/>
      <c r="E78" s="36"/>
      <c r="F78" s="36"/>
      <c r="G78" s="36"/>
      <c r="H78" s="36"/>
      <c r="I78" s="28"/>
      <c r="J78" s="28"/>
      <c r="K78" s="28"/>
      <c r="L78" s="31"/>
      <c r="M78" s="31"/>
    </row>
    <row r="79" spans="1:40" ht="15.75" x14ac:dyDescent="0.25">
      <c r="A79" s="36" t="s">
        <v>130</v>
      </c>
      <c r="B79" s="36"/>
      <c r="C79" s="36"/>
      <c r="D79" s="36"/>
      <c r="E79" s="36"/>
      <c r="F79" s="36"/>
      <c r="G79" s="36"/>
      <c r="H79" s="36"/>
      <c r="I79" s="28"/>
      <c r="J79" s="28"/>
      <c r="K79" s="28"/>
      <c r="L79" s="31"/>
      <c r="M79" s="31"/>
    </row>
    <row r="80" spans="1:40" ht="15.75" x14ac:dyDescent="0.25">
      <c r="A80" s="36" t="s">
        <v>131</v>
      </c>
      <c r="B80" s="36"/>
      <c r="C80" s="36"/>
      <c r="D80" s="36"/>
      <c r="E80" s="36"/>
      <c r="F80" s="36"/>
      <c r="G80" s="36"/>
      <c r="H80" s="36"/>
      <c r="I80" s="28"/>
      <c r="J80" s="28"/>
      <c r="K80" s="28"/>
      <c r="L80" s="31"/>
      <c r="M80" s="31"/>
    </row>
    <row r="81" spans="1:13" ht="15.75" x14ac:dyDescent="0.25">
      <c r="A81" s="26"/>
      <c r="B81" s="26"/>
      <c r="C81" s="27"/>
      <c r="D81" s="28"/>
      <c r="E81" s="28"/>
      <c r="F81" s="29"/>
      <c r="G81" s="29"/>
      <c r="H81" s="30"/>
      <c r="I81" s="28"/>
      <c r="J81" s="28"/>
      <c r="K81" s="28"/>
      <c r="L81" s="31"/>
      <c r="M81" s="31"/>
    </row>
    <row r="82" spans="1:13" ht="15.75" x14ac:dyDescent="0.25">
      <c r="A82" s="36" t="s">
        <v>172</v>
      </c>
      <c r="B82" s="36"/>
      <c r="C82" s="36"/>
      <c r="D82" s="36"/>
      <c r="E82" s="36"/>
      <c r="F82" s="36"/>
      <c r="G82" s="36"/>
      <c r="H82" s="36"/>
      <c r="I82" s="28"/>
      <c r="J82" s="28"/>
      <c r="K82" s="28"/>
      <c r="L82" s="31"/>
      <c r="M82" s="31"/>
    </row>
    <row r="83" spans="1:13" ht="15.75" x14ac:dyDescent="0.25">
      <c r="A83" s="36" t="s">
        <v>173</v>
      </c>
      <c r="B83" s="36"/>
      <c r="C83" s="36"/>
      <c r="D83" s="36"/>
      <c r="E83" s="36"/>
      <c r="F83" s="36"/>
      <c r="G83" s="36"/>
      <c r="H83" s="36"/>
      <c r="I83" s="28"/>
      <c r="J83" s="28"/>
      <c r="K83" s="28"/>
      <c r="L83" s="31"/>
      <c r="M83" s="31"/>
    </row>
    <row r="84" spans="1:13" ht="15.75" x14ac:dyDescent="0.25">
      <c r="A84" s="36" t="s">
        <v>174</v>
      </c>
      <c r="B84" s="36"/>
      <c r="C84" s="36"/>
      <c r="D84" s="36"/>
      <c r="E84" s="36"/>
      <c r="F84" s="36"/>
      <c r="G84" s="36"/>
      <c r="H84" s="36"/>
      <c r="I84" s="28"/>
      <c r="J84" s="28"/>
      <c r="K84" s="28"/>
      <c r="L84" s="31"/>
      <c r="M84" s="31"/>
    </row>
    <row r="85" spans="1:13" ht="15.75" x14ac:dyDescent="0.25">
      <c r="A85" s="36" t="s">
        <v>175</v>
      </c>
      <c r="B85" s="36"/>
      <c r="C85" s="36"/>
      <c r="D85" s="36"/>
      <c r="E85" s="36"/>
      <c r="F85" s="36"/>
      <c r="G85" s="36"/>
      <c r="H85" s="36"/>
      <c r="I85" s="28"/>
      <c r="J85" s="28"/>
      <c r="K85" s="28"/>
      <c r="L85" s="31"/>
      <c r="M85" s="31"/>
    </row>
    <row r="86" spans="1:13" ht="15.75" x14ac:dyDescent="0.25">
      <c r="A86" s="36" t="s">
        <v>177</v>
      </c>
      <c r="B86" s="36"/>
      <c r="C86" s="36"/>
      <c r="D86" s="36"/>
      <c r="E86" s="36"/>
      <c r="F86" s="36"/>
      <c r="G86" s="36"/>
      <c r="H86" s="36"/>
      <c r="I86" s="28"/>
      <c r="J86" s="28"/>
      <c r="K86" s="28"/>
      <c r="L86" s="31"/>
      <c r="M86" s="31"/>
    </row>
    <row r="87" spans="1:13" ht="15.75" x14ac:dyDescent="0.25">
      <c r="A87" s="36" t="s">
        <v>176</v>
      </c>
      <c r="B87" s="36"/>
      <c r="C87" s="36"/>
      <c r="D87" s="36"/>
      <c r="E87" s="36"/>
      <c r="F87" s="36"/>
      <c r="G87" s="36"/>
      <c r="H87" s="36"/>
      <c r="I87" s="28"/>
      <c r="J87" s="28"/>
      <c r="K87" s="28"/>
      <c r="L87" s="31"/>
      <c r="M87" s="31"/>
    </row>
    <row r="88" spans="1:13" ht="15.75" x14ac:dyDescent="0.25">
      <c r="A88" s="26"/>
      <c r="B88" s="26"/>
      <c r="C88" s="27"/>
      <c r="D88" s="28"/>
      <c r="E88" s="28"/>
      <c r="F88" s="29"/>
      <c r="G88" s="29"/>
      <c r="H88" s="30"/>
      <c r="I88" s="28"/>
      <c r="J88" s="28"/>
      <c r="K88" s="28"/>
      <c r="L88" s="31"/>
      <c r="M88" s="31"/>
    </row>
    <row r="89" spans="1:13" ht="15.75" x14ac:dyDescent="0.25">
      <c r="A89" s="36" t="s">
        <v>178</v>
      </c>
      <c r="B89" s="36"/>
      <c r="C89" s="36"/>
      <c r="D89" s="36"/>
      <c r="E89" s="36"/>
      <c r="F89" s="36"/>
      <c r="G89" s="36"/>
      <c r="H89" s="36"/>
      <c r="I89" s="28"/>
      <c r="J89" s="28"/>
      <c r="K89" s="28"/>
      <c r="L89" s="31"/>
      <c r="M89" s="31"/>
    </row>
    <row r="90" spans="1:13" ht="15.75" x14ac:dyDescent="0.25">
      <c r="A90" s="36" t="s">
        <v>179</v>
      </c>
      <c r="B90" s="36"/>
      <c r="C90" s="36"/>
      <c r="D90" s="36"/>
      <c r="E90" s="36"/>
      <c r="F90" s="36"/>
      <c r="G90" s="36"/>
      <c r="H90" s="36"/>
      <c r="I90" s="28"/>
      <c r="J90" s="28"/>
      <c r="K90" s="28"/>
      <c r="L90" s="31"/>
      <c r="M90" s="31"/>
    </row>
    <row r="91" spans="1:13" ht="15.75" x14ac:dyDescent="0.25">
      <c r="A91" s="36" t="s">
        <v>180</v>
      </c>
      <c r="B91" s="36"/>
      <c r="C91" s="36"/>
      <c r="D91" s="36"/>
      <c r="E91" s="36"/>
      <c r="F91" s="36"/>
      <c r="G91" s="36"/>
      <c r="H91" s="36"/>
      <c r="I91" s="28"/>
      <c r="J91" s="28"/>
      <c r="K91" s="28"/>
      <c r="L91" s="31"/>
      <c r="M91" s="31"/>
    </row>
    <row r="92" spans="1:13" ht="15.75" x14ac:dyDescent="0.25">
      <c r="A92" s="36" t="s">
        <v>181</v>
      </c>
      <c r="B92" s="36"/>
      <c r="C92" s="36"/>
      <c r="D92" s="36"/>
      <c r="E92" s="36"/>
      <c r="F92" s="36"/>
      <c r="G92" s="36"/>
      <c r="H92" s="36"/>
      <c r="I92" s="28"/>
      <c r="J92" s="28"/>
      <c r="K92" s="28"/>
      <c r="L92" s="31"/>
      <c r="M92" s="31"/>
    </row>
    <row r="93" spans="1:13" ht="15.75" x14ac:dyDescent="0.25">
      <c r="A93" s="36" t="s">
        <v>182</v>
      </c>
      <c r="B93" s="36"/>
      <c r="C93" s="36"/>
      <c r="D93" s="36"/>
      <c r="E93" s="36"/>
      <c r="F93" s="36"/>
      <c r="G93" s="36"/>
      <c r="H93" s="36"/>
      <c r="I93" s="28"/>
      <c r="J93" s="28"/>
      <c r="K93" s="28"/>
      <c r="L93" s="31"/>
      <c r="M93" s="31"/>
    </row>
    <row r="94" spans="1:13" ht="15.75" x14ac:dyDescent="0.25">
      <c r="A94" s="36" t="s">
        <v>183</v>
      </c>
      <c r="B94" s="36"/>
      <c r="C94" s="36"/>
      <c r="D94" s="36"/>
      <c r="E94" s="36"/>
      <c r="F94" s="36"/>
      <c r="G94" s="36"/>
      <c r="H94" s="36"/>
      <c r="I94" s="28"/>
      <c r="J94" s="28"/>
      <c r="K94" s="28"/>
      <c r="L94" s="31"/>
      <c r="M94" s="31"/>
    </row>
    <row r="95" spans="1:13" ht="15.75" x14ac:dyDescent="0.25">
      <c r="A95" s="26"/>
      <c r="B95" s="26"/>
      <c r="C95" s="27"/>
      <c r="D95" s="28"/>
      <c r="E95" s="28"/>
      <c r="F95" s="29"/>
      <c r="G95" s="29"/>
      <c r="H95" s="30"/>
      <c r="I95" s="28"/>
      <c r="J95" s="28"/>
      <c r="K95" s="28"/>
      <c r="L95" s="31"/>
      <c r="M95" s="31"/>
    </row>
    <row r="96" spans="1:13" ht="15.75" x14ac:dyDescent="0.25">
      <c r="A96" s="36" t="s">
        <v>184</v>
      </c>
      <c r="B96" s="36"/>
      <c r="C96" s="36"/>
      <c r="D96" s="36"/>
      <c r="E96" s="36"/>
      <c r="F96" s="36"/>
      <c r="G96" s="36"/>
      <c r="H96" s="36"/>
      <c r="I96" s="28"/>
      <c r="J96" s="28"/>
      <c r="K96" s="28"/>
      <c r="L96" s="31"/>
      <c r="M96" s="31"/>
    </row>
    <row r="97" spans="1:13" ht="15.75" x14ac:dyDescent="0.25">
      <c r="A97" s="36" t="s">
        <v>185</v>
      </c>
      <c r="B97" s="36"/>
      <c r="C97" s="36"/>
      <c r="D97" s="36"/>
      <c r="E97" s="36"/>
      <c r="F97" s="36"/>
      <c r="G97" s="36"/>
      <c r="H97" s="36"/>
      <c r="I97" s="28"/>
      <c r="J97" s="28"/>
      <c r="K97" s="28"/>
      <c r="L97" s="31"/>
      <c r="M97" s="31"/>
    </row>
    <row r="98" spans="1:13" ht="15.75" x14ac:dyDescent="0.25">
      <c r="A98" s="36" t="s">
        <v>186</v>
      </c>
      <c r="B98" s="36"/>
      <c r="C98" s="36"/>
      <c r="D98" s="36"/>
      <c r="E98" s="36"/>
      <c r="F98" s="36"/>
      <c r="G98" s="36"/>
      <c r="H98" s="36"/>
      <c r="I98" s="28"/>
      <c r="J98" s="28"/>
      <c r="K98" s="28"/>
      <c r="L98" s="31"/>
      <c r="M98" s="31"/>
    </row>
    <row r="99" spans="1:13" ht="15.75" x14ac:dyDescent="0.25">
      <c r="A99" s="36" t="s">
        <v>187</v>
      </c>
      <c r="B99" s="36"/>
      <c r="C99" s="36"/>
      <c r="D99" s="36"/>
      <c r="E99" s="36"/>
      <c r="F99" s="36"/>
      <c r="G99" s="36"/>
      <c r="H99" s="36"/>
      <c r="I99" s="28"/>
      <c r="J99" s="28"/>
      <c r="K99" s="28"/>
      <c r="L99" s="31"/>
      <c r="M99" s="31"/>
    </row>
    <row r="100" spans="1:13" ht="15.75" x14ac:dyDescent="0.25">
      <c r="A100" s="36" t="s">
        <v>188</v>
      </c>
      <c r="B100" s="36"/>
      <c r="C100" s="36"/>
      <c r="D100" s="36"/>
      <c r="E100" s="36"/>
      <c r="F100" s="36"/>
      <c r="G100" s="36"/>
      <c r="H100" s="36"/>
      <c r="I100" s="28"/>
      <c r="J100" s="28"/>
      <c r="K100" s="28"/>
      <c r="L100" s="31"/>
      <c r="M100" s="31"/>
    </row>
    <row r="101" spans="1:13" ht="15.75" x14ac:dyDescent="0.25">
      <c r="A101" s="36" t="s">
        <v>189</v>
      </c>
      <c r="B101" s="36"/>
      <c r="C101" s="36"/>
      <c r="D101" s="36"/>
      <c r="E101" s="36"/>
      <c r="F101" s="36"/>
      <c r="G101" s="36"/>
      <c r="H101" s="36"/>
      <c r="I101" s="28"/>
      <c r="J101" s="28"/>
      <c r="K101" s="28"/>
      <c r="L101" s="31"/>
      <c r="M101" s="31"/>
    </row>
  </sheetData>
  <autoFilter ref="A2:M74"/>
  <mergeCells count="46">
    <mergeCell ref="C1:O1"/>
    <mergeCell ref="A101:H101"/>
    <mergeCell ref="B3:B4"/>
    <mergeCell ref="B6:B33"/>
    <mergeCell ref="B54:B60"/>
    <mergeCell ref="B62:B71"/>
    <mergeCell ref="B35:B44"/>
    <mergeCell ref="A96:H96"/>
    <mergeCell ref="A97:H97"/>
    <mergeCell ref="A98:H98"/>
    <mergeCell ref="A99:H99"/>
    <mergeCell ref="A100:H100"/>
    <mergeCell ref="A90:H90"/>
    <mergeCell ref="A91:H91"/>
    <mergeCell ref="A92:H92"/>
    <mergeCell ref="A93:H93"/>
    <mergeCell ref="A94:H94"/>
    <mergeCell ref="A84:H84"/>
    <mergeCell ref="A85:H85"/>
    <mergeCell ref="A86:H86"/>
    <mergeCell ref="A87:H87"/>
    <mergeCell ref="A89:H89"/>
    <mergeCell ref="A78:H78"/>
    <mergeCell ref="A79:H79"/>
    <mergeCell ref="A80:H80"/>
    <mergeCell ref="A82:H82"/>
    <mergeCell ref="A83:H83"/>
    <mergeCell ref="A75:H75"/>
    <mergeCell ref="A76:H76"/>
    <mergeCell ref="A77:H77"/>
    <mergeCell ref="A3:A4"/>
    <mergeCell ref="A5:L5"/>
    <mergeCell ref="A74:M74"/>
    <mergeCell ref="A49:L49"/>
    <mergeCell ref="A51:L51"/>
    <mergeCell ref="A53:L53"/>
    <mergeCell ref="A54:A60"/>
    <mergeCell ref="A61:L61"/>
    <mergeCell ref="A62:A71"/>
    <mergeCell ref="A72:L72"/>
    <mergeCell ref="A34:L34"/>
    <mergeCell ref="A35:A44"/>
    <mergeCell ref="A45:L45"/>
    <mergeCell ref="A47:L47"/>
    <mergeCell ref="A6:A33"/>
    <mergeCell ref="A1:B1"/>
  </mergeCells>
  <conditionalFormatting sqref="P3:AN72">
    <cfRule type="cellIs" dxfId="0" priority="1" operator="greaterThan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46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 ARP 465-2019</vt:lpstr>
      <vt:lpstr>'Anexo I ARP 465-2019'!Titulos_de_impressao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Rubens Crippa Junior</dc:creator>
  <cp:lastModifiedBy>SAMARA CRISTINA GOBBI ADAMCZUK</cp:lastModifiedBy>
  <cp:lastPrinted>2019-05-29T18:12:35Z</cp:lastPrinted>
  <dcterms:created xsi:type="dcterms:W3CDTF">2015-07-01T18:33:59Z</dcterms:created>
  <dcterms:modified xsi:type="dcterms:W3CDTF">2019-06-19T18:49:54Z</dcterms:modified>
</cp:coreProperties>
</file>